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Лист1!$A$1:$M$115</definedName>
  </definedNames>
  <calcPr calcId="145621"/>
</workbook>
</file>

<file path=xl/calcChain.xml><?xml version="1.0" encoding="utf-8"?>
<calcChain xmlns="http://schemas.openxmlformats.org/spreadsheetml/2006/main">
  <c r="I25" i="1" l="1"/>
  <c r="I15" i="1"/>
  <c r="I53" i="1" l="1"/>
  <c r="I52" i="1"/>
  <c r="I51" i="1"/>
  <c r="I49" i="1"/>
  <c r="I39" i="1"/>
  <c r="M99" i="1"/>
  <c r="I40" i="1"/>
  <c r="I38" i="1"/>
  <c r="I36" i="1"/>
  <c r="I35" i="1"/>
  <c r="I34" i="1"/>
  <c r="I33" i="1"/>
  <c r="M97" i="1"/>
  <c r="K102" i="1"/>
  <c r="K107" i="1"/>
  <c r="M108" i="1"/>
  <c r="M106" i="1"/>
  <c r="M104" i="1"/>
  <c r="M92" i="1"/>
  <c r="M66" i="1"/>
  <c r="M114" i="1"/>
  <c r="K113" i="1"/>
  <c r="M112" i="1"/>
  <c r="K111" i="1"/>
  <c r="M110" i="1"/>
  <c r="K109" i="1"/>
  <c r="M101" i="1"/>
  <c r="M95" i="1"/>
  <c r="M93" i="1"/>
  <c r="M91" i="1"/>
  <c r="M90" i="1"/>
  <c r="M89" i="1"/>
  <c r="M88" i="1"/>
  <c r="M87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0" i="1"/>
  <c r="M69" i="1"/>
  <c r="M68" i="1"/>
  <c r="M67" i="1"/>
  <c r="M65" i="1"/>
  <c r="M64" i="1"/>
  <c r="M63" i="1"/>
  <c r="M62" i="1"/>
  <c r="M61" i="1"/>
  <c r="I41" i="1"/>
  <c r="I17" i="1"/>
  <c r="I23" i="1" s="1"/>
  <c r="I14" i="1"/>
  <c r="I32" i="1" l="1"/>
  <c r="I26" i="1"/>
  <c r="I54" i="1" l="1"/>
  <c r="E115" i="1" s="1"/>
  <c r="K59" i="1"/>
</calcChain>
</file>

<file path=xl/sharedStrings.xml><?xml version="1.0" encoding="utf-8"?>
<sst xmlns="http://schemas.openxmlformats.org/spreadsheetml/2006/main" count="188" uniqueCount="123">
  <si>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</si>
  <si>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</si>
  <si>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</si>
  <si>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</si>
  <si>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</si>
  <si>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</si>
  <si>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</si>
  <si>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</si>
  <si>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</si>
  <si>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</si>
  <si>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</si>
  <si>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</si>
  <si>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</si>
  <si>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</si>
  <si>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</si>
  <si>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</si>
  <si>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</si>
  <si>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</si>
  <si>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</si>
  <si>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</si>
  <si>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</si>
  <si>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</si>
  <si>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</si>
  <si>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</si>
  <si>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Задолженность потребителей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</si>
  <si>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</si>
  <si>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</si>
  <si>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</si>
  <si>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Содержание общего имущества всего, в .т.ч.:</t>
  </si>
  <si>
    <t>Обслуживание конструктивных элементов жилого дома (ООО "Универсал-ЖХ")</t>
  </si>
  <si>
    <t>Обслуживание внутридомового сантехнического оборудования (ООО "СанТехРемонт")</t>
  </si>
  <si>
    <t>Обслуживание внутридомовой системы электроснабжения (ООО "ЭлектроРемонт")</t>
  </si>
  <si>
    <t>Аварийное обслуживание (ООО "АРС")</t>
  </si>
  <si>
    <t>Дератизация,дезинсекция,дезинфекция (ООО "Центр дезинфекции")</t>
  </si>
  <si>
    <t>Общие мероприятия</t>
  </si>
  <si>
    <t>Благоустройство территории (ООО"Триссо")</t>
  </si>
  <si>
    <t>Прочие расходы</t>
  </si>
  <si>
    <t>Текущий ремонт- всего, в т.ч.</t>
  </si>
  <si>
    <t>Система ЦО (ООО "СанТехРемонт")</t>
  </si>
  <si>
    <t>Система ХВС (ООО "СанТехРемонт")</t>
  </si>
  <si>
    <t>Конструктивные элементы здания (ООО "Универсал-ЖХ")</t>
  </si>
  <si>
    <t>Система ГВС (ООО "СанТехРемонт")</t>
  </si>
  <si>
    <t>Система КНС (АРС)</t>
  </si>
  <si>
    <t>Система электроснабжения (ООО "ЭлектроРемонт")</t>
  </si>
  <si>
    <t xml:space="preserve">Прочие работы </t>
  </si>
  <si>
    <t>Управление общим имуществом</t>
  </si>
  <si>
    <t>Сбор и вывоз ТБО</t>
  </si>
  <si>
    <t>ТО ВДГО и АДО</t>
  </si>
  <si>
    <t>Уборка мест общего пользования</t>
  </si>
  <si>
    <t>Итого расходов</t>
  </si>
  <si>
    <t>4. Детальный перечень проведенных  работ (оказанных услуг) по содержанию и ремонту общего имущества</t>
  </si>
  <si>
    <t>№</t>
  </si>
  <si>
    <t>Статья расхода</t>
  </si>
  <si>
    <t>Содержание работ</t>
  </si>
  <si>
    <t>Ед. изм.</t>
  </si>
  <si>
    <t>Объем</t>
  </si>
  <si>
    <t>Сумма затрат</t>
  </si>
  <si>
    <t>Стоимость на ед.измерения</t>
  </si>
  <si>
    <t xml:space="preserve">1     </t>
  </si>
  <si>
    <t>Содержание общего имущества</t>
  </si>
  <si>
    <t xml:space="preserve">1.01  </t>
  </si>
  <si>
    <t>шт</t>
  </si>
  <si>
    <t>пог. м</t>
  </si>
  <si>
    <t xml:space="preserve">1.02  </t>
  </si>
  <si>
    <t xml:space="preserve">испытание на прочность и плотность (опрессовка) </t>
  </si>
  <si>
    <t>дом</t>
  </si>
  <si>
    <t>Навеска табличек на эл.узел и водомер (подвал)</t>
  </si>
  <si>
    <t>Обход систем ЦО, ХВС, КНС (элеваторный узел, подвал; элеватор,подвал)</t>
  </si>
  <si>
    <t>Отключение ЦО (элеваторный узел)</t>
  </si>
  <si>
    <t>Подключение ЦО (элеватор)</t>
  </si>
  <si>
    <t>Поквартирный обход (квартиры)</t>
  </si>
  <si>
    <t xml:space="preserve">промывка систем теплопотребления </t>
  </si>
  <si>
    <t>Снятие показаний водомеров (подвал)</t>
  </si>
  <si>
    <t xml:space="preserve">1.03  </t>
  </si>
  <si>
    <t xml:space="preserve">Общие (плановые)осмотры системы электроснабжения с проверкой заземляющего устройства </t>
  </si>
  <si>
    <t xml:space="preserve">Осмотр ВРУ вводных и этажных шкафов с подтяжкой контактных соединений. </t>
  </si>
  <si>
    <t>мес</t>
  </si>
  <si>
    <t xml:space="preserve">Осмотр общедомовых эл.сетей в техн.подвалах, на лестн.клетках и чердаках.Осмотр этажных щитков. </t>
  </si>
  <si>
    <t xml:space="preserve">Осмотр светильников с заменой сгоревших ламп и стартеров в подъездах,чердаках и подвалах. </t>
  </si>
  <si>
    <t xml:space="preserve">Проверка целостности линий электроснабжения </t>
  </si>
  <si>
    <t xml:space="preserve">1.07  </t>
  </si>
  <si>
    <t xml:space="preserve">аварийное обслуживание </t>
  </si>
  <si>
    <t xml:space="preserve">1.10  </t>
  </si>
  <si>
    <t xml:space="preserve">проведение мероприятий, связанных с общими собраниями ,общий плановый осмотр здания в целом,прочее </t>
  </si>
  <si>
    <t xml:space="preserve">1.12  </t>
  </si>
  <si>
    <t xml:space="preserve">санитарная уборка территории </t>
  </si>
  <si>
    <t>руб</t>
  </si>
  <si>
    <t xml:space="preserve">3     </t>
  </si>
  <si>
    <t xml:space="preserve">3.1   </t>
  </si>
  <si>
    <t>Услуги паспортной службы по регистрационному учету граждан</t>
  </si>
  <si>
    <t xml:space="preserve">Услуги паспортной службы по регистрационному учету граждан </t>
  </si>
  <si>
    <t xml:space="preserve">3.3   </t>
  </si>
  <si>
    <t>Расходы по управлению многоквартирным домом</t>
  </si>
  <si>
    <t xml:space="preserve">Услуги по управлению многоквартирным домом </t>
  </si>
  <si>
    <t xml:space="preserve">3.4   </t>
  </si>
  <si>
    <t>Услуги по сбору, начислению, и обработке платы за жилищные услуги</t>
  </si>
  <si>
    <t xml:space="preserve">Услуги вычислительного центра (ООО "РИЦ ЖХ") </t>
  </si>
  <si>
    <t>Услуги по сбору и вывозу твердых бытовых отходов</t>
  </si>
  <si>
    <t>Техническое обслуживание внутридомового газового оборудования и аварийно-диспетчерское обслуживание</t>
  </si>
  <si>
    <t>Услуги по уборке мест общего пользования</t>
  </si>
  <si>
    <t xml:space="preserve">Закрашивание надписей на доме </t>
  </si>
  <si>
    <t>м2</t>
  </si>
  <si>
    <t>Замена замка на почтовые ящики (кв.3)</t>
  </si>
  <si>
    <t>Замена пружины (2 под.)</t>
  </si>
  <si>
    <t>Заявочный ремонт (непредвиденные работы) (кв.35)</t>
  </si>
  <si>
    <t>Навеска доски объявлений (1-2 под.)</t>
  </si>
  <si>
    <t xml:space="preserve">Осмотр оголовков с целью передотвращения их обмерзания </t>
  </si>
  <si>
    <t xml:space="preserve">Проверка вентканалов </t>
  </si>
  <si>
    <t xml:space="preserve">Проверка газовентканалов </t>
  </si>
  <si>
    <t>Прочистка вентканалов (кв.35)</t>
  </si>
  <si>
    <t>Выпуск воздуха на ЦО (2 под.; кв.39; кв.19; подъезд)</t>
  </si>
  <si>
    <t>Замена вентилей на системе ЦО (кв.39)</t>
  </si>
  <si>
    <t>Обследование после аварии (кв.35,39)</t>
  </si>
  <si>
    <t>Обследование ХВС (кв.35,39)</t>
  </si>
  <si>
    <t>Обследование ЦО (2 под.)</t>
  </si>
  <si>
    <t>Снятие показаний теплосчетчика (подвал)</t>
  </si>
  <si>
    <t xml:space="preserve">Монтаж светильника с лампой накаливания </t>
  </si>
  <si>
    <t xml:space="preserve">Смена лампы накаливания </t>
  </si>
  <si>
    <t xml:space="preserve">1.16  </t>
  </si>
  <si>
    <t xml:space="preserve">Предоставление выписок ЕГРП из Росреестра </t>
  </si>
  <si>
    <t>кв</t>
  </si>
  <si>
    <t>Осмотр конструктивных элементов здания</t>
  </si>
  <si>
    <t>наб. Лососинская,15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</si>
</sst>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i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theme="1"/>
      <name val="Cambria"/>
      <family val="1"/>
      <charset val="204"/>
      <scheme val="major"/>
    </font>
    <font>
      <b/>
      <i/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7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8" fillId="0" borderId="0" xfId="0" applyFont="1"/>
    <xf numFmtId="0" fontId="13" fillId="0" borderId="0" xfId="0" applyFont="1" applyAlignment="1">
      <alignment horizontal="right"/>
    </xf>
    <xf numFmtId="0" fontId="16" fillId="0" borderId="2" xfId="1" applyNumberFormat="1" applyFont="1" applyBorder="1" applyAlignment="1">
      <alignment horizontal="center"/>
    </xf>
    <xf numFmtId="0" fontId="16" fillId="0" borderId="3" xfId="1" applyNumberFormat="1" applyFont="1" applyBorder="1" applyAlignment="1">
      <alignment horizontal="center"/>
    </xf>
    <xf numFmtId="0" fontId="16" fillId="0" borderId="4" xfId="1" applyNumberFormat="1" applyFont="1" applyBorder="1" applyAlignment="1">
      <alignment horizontal="center"/>
    </xf>
    <xf numFmtId="0" fontId="16" fillId="0" borderId="1" xfId="1" applyNumberFormat="1" applyFont="1" applyBorder="1" applyAlignment="1">
      <alignment horizontal="center" wrapText="1"/>
    </xf>
    <xf numFmtId="0" fontId="16" fillId="0" borderId="0" xfId="1" applyNumberFormat="1" applyFont="1" applyBorder="1" applyAlignment="1"/>
    <xf numFmtId="0" fontId="17" fillId="0" borderId="2" xfId="1" applyNumberFormat="1" applyFont="1" applyBorder="1" applyAlignment="1">
      <alignment horizontal="center" wrapText="1"/>
    </xf>
    <xf numFmtId="0" fontId="17" fillId="0" borderId="3" xfId="1" applyNumberFormat="1" applyFont="1" applyBorder="1" applyAlignment="1">
      <alignment horizontal="center" wrapText="1"/>
    </xf>
    <xf numFmtId="0" fontId="16" fillId="0" borderId="4" xfId="1" applyNumberFormat="1" applyFont="1" applyBorder="1" applyAlignment="1">
      <alignment horizontal="left" wrapText="1"/>
    </xf>
    <xf numFmtId="4" fontId="18" fillId="0" borderId="1" xfId="1" applyNumberFormat="1" applyFont="1" applyBorder="1" applyAlignment="1">
      <alignment horizontal="center"/>
    </xf>
    <xf numFmtId="4" fontId="16" fillId="0" borderId="0" xfId="1" applyNumberFormat="1" applyFont="1" applyBorder="1" applyAlignment="1"/>
    <xf numFmtId="0" fontId="16" fillId="0" borderId="2" xfId="1" applyNumberFormat="1" applyFont="1" applyBorder="1" applyAlignment="1">
      <alignment horizontal="left" wrapText="1"/>
    </xf>
    <xf numFmtId="0" fontId="16" fillId="0" borderId="3" xfId="1" applyNumberFormat="1" applyFont="1" applyBorder="1" applyAlignment="1">
      <alignment horizontal="left" wrapText="1"/>
    </xf>
    <xf numFmtId="0" fontId="16" fillId="0" borderId="4" xfId="1" applyNumberFormat="1" applyFont="1" applyBorder="1" applyAlignment="1">
      <alignment horizontal="left" wrapText="1"/>
    </xf>
    <xf numFmtId="4" fontId="16" fillId="0" borderId="1" xfId="1" applyNumberFormat="1" applyFont="1" applyBorder="1" applyAlignment="1">
      <alignment horizontal="center"/>
    </xf>
    <xf numFmtId="0" fontId="16" fillId="0" borderId="1" xfId="1" applyNumberFormat="1" applyFont="1" applyBorder="1" applyAlignment="1">
      <alignment horizontal="left" wrapText="1"/>
    </xf>
    <xf numFmtId="0" fontId="17" fillId="0" borderId="4" xfId="1" applyNumberFormat="1" applyFont="1" applyBorder="1" applyAlignment="1">
      <alignment horizontal="center" wrapText="1"/>
    </xf>
    <xf numFmtId="4" fontId="16" fillId="0" borderId="2" xfId="1" applyNumberFormat="1" applyFont="1" applyBorder="1" applyAlignment="1">
      <alignment horizontal="center"/>
    </xf>
    <xf numFmtId="4" fontId="16" fillId="0" borderId="3" xfId="1" applyNumberFormat="1" applyFont="1" applyBorder="1" applyAlignment="1">
      <alignment horizontal="center"/>
    </xf>
    <xf numFmtId="4" fontId="16" fillId="0" borderId="4" xfId="1" applyNumberFormat="1" applyFont="1" applyBorder="1" applyAlignment="1">
      <alignment horizontal="center"/>
    </xf>
    <xf numFmtId="4" fontId="16" fillId="0" borderId="1" xfId="1" applyNumberFormat="1" applyFont="1" applyBorder="1" applyAlignment="1">
      <alignment horizontal="right"/>
    </xf>
    <xf numFmtId="0" fontId="8" fillId="0" borderId="1" xfId="0" applyFont="1" applyBorder="1"/>
    <xf numFmtId="0" fontId="11" fillId="0" borderId="1" xfId="0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8" fillId="0" borderId="0" xfId="0" applyFont="1" applyFill="1"/>
    <xf numFmtId="0" fontId="13" fillId="0" borderId="0" xfId="0" applyFont="1" applyFill="1" applyAlignment="1">
      <alignment horizontal="left"/>
    </xf>
    <xf numFmtId="0" fontId="16" fillId="0" borderId="1" xfId="1" applyNumberFormat="1" applyFont="1" applyBorder="1" applyAlignment="1">
      <alignment horizontal="center"/>
    </xf>
    <xf numFmtId="0" fontId="16" fillId="0" borderId="1" xfId="1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16" fillId="0" borderId="1" xfId="1" applyNumberFormat="1" applyFont="1" applyBorder="1" applyAlignment="1">
      <alignment horizontal="left"/>
    </xf>
    <xf numFmtId="0" fontId="18" fillId="0" borderId="2" xfId="1" applyNumberFormat="1" applyFont="1" applyBorder="1" applyAlignment="1">
      <alignment horizontal="left" wrapText="1"/>
    </xf>
    <xf numFmtId="0" fontId="16" fillId="0" borderId="1" xfId="1" applyNumberFormat="1" applyFont="1" applyBorder="1" applyAlignment="1">
      <alignment horizontal="right"/>
    </xf>
    <xf numFmtId="0" fontId="8" fillId="0" borderId="1" xfId="0" applyFont="1" applyFill="1" applyBorder="1"/>
    <xf numFmtId="2" fontId="8" fillId="0" borderId="1" xfId="0" applyNumberFormat="1" applyFont="1" applyFill="1" applyBorder="1"/>
    <xf numFmtId="0" fontId="18" fillId="0" borderId="1" xfId="1" applyNumberFormat="1" applyFont="1" applyBorder="1" applyAlignment="1">
      <alignment horizontal="left" wrapText="1"/>
    </xf>
    <xf numFmtId="164" fontId="16" fillId="0" borderId="1" xfId="1" applyNumberFormat="1" applyFont="1" applyBorder="1" applyAlignment="1">
      <alignment horizontal="right"/>
    </xf>
    <xf numFmtId="2" fontId="8" fillId="0" borderId="1" xfId="0" applyNumberFormat="1" applyFont="1" applyBorder="1"/>
    <xf numFmtId="2" fontId="16" fillId="0" borderId="1" xfId="1" applyNumberFormat="1" applyFont="1" applyBorder="1" applyAlignment="1">
      <alignment horizontal="right"/>
    </xf>
    <xf numFmtId="0" fontId="16" fillId="0" borderId="2" xfId="1" applyFont="1" applyBorder="1" applyAlignment="1">
      <alignment horizontal="left"/>
    </xf>
    <xf numFmtId="0" fontId="16" fillId="0" borderId="2" xfId="1" applyFont="1" applyBorder="1" applyAlignment="1">
      <alignment horizontal="left"/>
    </xf>
    <xf numFmtId="4" fontId="16" fillId="0" borderId="4" xfId="1" applyNumberFormat="1" applyFont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tabSelected="1" view="pageBreakPreview" zoomScale="80" zoomScaleNormal="100" zoomScaleSheetLayoutView="80" workbookViewId="0">
      <selection activeCell="K4" sqref="K4"/>
    </sheetView>
  </sheetViews>
  <sheetFormatPr defaultRowHeight="15" x14ac:dyDescent="0.25"/>
  <cols>
    <col min="1" max="3" width="8.88671875" style="32"/>
    <col min="4" max="4" width="12.33203125" style="32" customWidth="1"/>
    <col min="5" max="6" width="8.88671875" style="32"/>
    <col min="7" max="7" width="16.109375" style="32" customWidth="1"/>
    <col min="8" max="8" width="26.44140625" style="32" customWidth="1"/>
    <col min="9" max="9" width="10.21875" style="32" customWidth="1"/>
    <col min="10" max="10" width="11.88671875" style="32" customWidth="1"/>
    <col min="11" max="11" width="8.88671875" style="32"/>
    <col min="12" max="12" width="9.77734375" style="32" customWidth="1"/>
    <col min="13" max="13" width="14.88671875" style="32" customWidth="1"/>
    <col min="14" max="14" width="13.88671875" style="32" customWidth="1"/>
    <col min="15" max="16384" width="8.88671875" style="32"/>
  </cols>
  <sheetData>
    <row r="1" spans="2:14" customFormat="1" ht="14.4" x14ac:dyDescent="0.3">
      <c r="I1" s="1" t="s">
        <v>0</v>
      </c>
    </row>
    <row r="2" spans="2:14" customFormat="1" ht="14.4" x14ac:dyDescent="0.3"/>
    <row r="3" spans="2:14" customFormat="1" ht="16.2" customHeight="1" x14ac:dyDescent="0.35">
      <c r="B3" s="2"/>
      <c r="K3" s="3" t="s">
        <v>122</v>
      </c>
    </row>
    <row r="4" spans="2:14" customFormat="1" ht="29.4" customHeight="1" x14ac:dyDescent="0.3">
      <c r="B4" s="4" t="s">
        <v>1</v>
      </c>
    </row>
    <row r="5" spans="2:14" customFormat="1" ht="21.6" customHeight="1" x14ac:dyDescent="0.3">
      <c r="B5" s="5">
        <v>1</v>
      </c>
      <c r="C5" s="6" t="s">
        <v>2</v>
      </c>
      <c r="D5" s="6"/>
      <c r="E5" s="6"/>
      <c r="F5" s="6"/>
      <c r="G5" s="7">
        <v>42005</v>
      </c>
      <c r="H5" s="8" t="s">
        <v>3</v>
      </c>
    </row>
    <row r="6" spans="2:14" customFormat="1" ht="19.2" customHeight="1" x14ac:dyDescent="0.3">
      <c r="B6" s="9">
        <v>2</v>
      </c>
      <c r="C6" s="10" t="s">
        <v>4</v>
      </c>
      <c r="D6" s="11"/>
      <c r="E6" s="11"/>
      <c r="F6" s="12"/>
      <c r="G6" s="7">
        <v>42005</v>
      </c>
      <c r="H6" s="8" t="s">
        <v>3</v>
      </c>
    </row>
    <row r="7" spans="2:14" customFormat="1" ht="16.2" customHeight="1" x14ac:dyDescent="0.3">
      <c r="B7" s="9">
        <v>3</v>
      </c>
      <c r="C7" s="10" t="s">
        <v>5</v>
      </c>
      <c r="D7" s="11"/>
      <c r="E7" s="11"/>
      <c r="F7" s="12"/>
      <c r="G7" s="7">
        <v>42369</v>
      </c>
      <c r="H7" s="8" t="s">
        <v>3</v>
      </c>
    </row>
    <row r="8" spans="2:14" customFormat="1" ht="14.4" x14ac:dyDescent="0.3">
      <c r="B8" s="13"/>
      <c r="C8" s="14"/>
    </row>
    <row r="9" spans="2:14" customFormat="1" ht="28.2" customHeight="1" x14ac:dyDescent="0.3">
      <c r="B9" s="4" t="s">
        <v>6</v>
      </c>
      <c r="C9" s="14"/>
    </row>
    <row r="10" spans="2:14" customFormat="1" ht="16.95" customHeight="1" x14ac:dyDescent="0.3">
      <c r="B10" s="15">
        <v>4</v>
      </c>
      <c r="C10" s="16" t="s">
        <v>7</v>
      </c>
      <c r="D10" s="17"/>
      <c r="E10" s="17"/>
      <c r="F10" s="17"/>
      <c r="G10" s="17"/>
      <c r="H10" s="18"/>
      <c r="I10" s="19">
        <v>0</v>
      </c>
      <c r="J10" s="19"/>
      <c r="K10" s="20" t="s">
        <v>8</v>
      </c>
    </row>
    <row r="11" spans="2:14" customFormat="1" ht="16.95" customHeight="1" x14ac:dyDescent="0.3">
      <c r="B11" s="15">
        <v>5</v>
      </c>
      <c r="C11" s="21" t="s">
        <v>9</v>
      </c>
      <c r="D11" s="21"/>
      <c r="E11" s="21"/>
      <c r="F11" s="21"/>
      <c r="G11" s="21"/>
      <c r="H11" s="21"/>
      <c r="I11" s="19">
        <v>0</v>
      </c>
      <c r="J11" s="19"/>
      <c r="K11" s="22" t="s">
        <v>8</v>
      </c>
    </row>
    <row r="12" spans="2:14" customFormat="1" ht="16.95" customHeight="1" x14ac:dyDescent="0.3">
      <c r="B12" s="15">
        <v>6</v>
      </c>
      <c r="C12" s="21" t="s">
        <v>10</v>
      </c>
      <c r="D12" s="21"/>
      <c r="E12" s="21"/>
      <c r="F12" s="21"/>
      <c r="G12" s="21"/>
      <c r="H12" s="21"/>
      <c r="I12" s="19">
        <v>38289.35</v>
      </c>
      <c r="J12" s="19"/>
      <c r="K12" s="22" t="s">
        <v>8</v>
      </c>
    </row>
    <row r="13" spans="2:14" customFormat="1" ht="16.95" customHeight="1" x14ac:dyDescent="0.3">
      <c r="B13" s="23">
        <v>7</v>
      </c>
      <c r="C13" s="24" t="s">
        <v>11</v>
      </c>
      <c r="D13" s="24"/>
      <c r="E13" s="24"/>
      <c r="F13" s="24"/>
      <c r="G13" s="24"/>
      <c r="H13" s="24"/>
      <c r="I13" s="25">
        <v>393303.09</v>
      </c>
      <c r="J13" s="25"/>
      <c r="K13" s="26" t="s">
        <v>8</v>
      </c>
      <c r="N13">
        <v>28137.82</v>
      </c>
    </row>
    <row r="14" spans="2:14" customFormat="1" ht="16.95" customHeight="1" x14ac:dyDescent="0.3">
      <c r="B14" s="15">
        <v>8</v>
      </c>
      <c r="C14" s="27" t="s">
        <v>12</v>
      </c>
      <c r="D14" s="27"/>
      <c r="E14" s="27"/>
      <c r="F14" s="27"/>
      <c r="G14" s="27"/>
      <c r="H14" s="27"/>
      <c r="I14" s="28">
        <f>I13-I15-I16</f>
        <v>289045.38260000001</v>
      </c>
      <c r="J14" s="28"/>
      <c r="K14" s="22" t="s">
        <v>8</v>
      </c>
      <c r="N14">
        <v>67644.36</v>
      </c>
    </row>
    <row r="15" spans="2:14" customFormat="1" ht="16.95" customHeight="1" x14ac:dyDescent="0.3">
      <c r="B15" s="15">
        <v>9</v>
      </c>
      <c r="C15" s="27" t="s">
        <v>13</v>
      </c>
      <c r="D15" s="27"/>
      <c r="E15" s="27"/>
      <c r="F15" s="27"/>
      <c r="G15" s="27"/>
      <c r="H15" s="27"/>
      <c r="I15" s="28">
        <f>(I13-N13-N14-N15)*14%</f>
        <v>39459.267400000012</v>
      </c>
      <c r="J15" s="28"/>
      <c r="K15" s="22" t="s">
        <v>8</v>
      </c>
      <c r="N15">
        <v>15669</v>
      </c>
    </row>
    <row r="16" spans="2:14" customFormat="1" ht="16.95" customHeight="1" x14ac:dyDescent="0.3">
      <c r="B16" s="15">
        <v>10</v>
      </c>
      <c r="C16" s="27" t="s">
        <v>14</v>
      </c>
      <c r="D16" s="27"/>
      <c r="E16" s="27"/>
      <c r="F16" s="27"/>
      <c r="G16" s="27"/>
      <c r="H16" s="27"/>
      <c r="I16" s="28">
        <v>64798.44</v>
      </c>
      <c r="J16" s="28"/>
      <c r="K16" s="22" t="s">
        <v>8</v>
      </c>
    </row>
    <row r="17" spans="2:12" customFormat="1" ht="16.95" customHeight="1" x14ac:dyDescent="0.3">
      <c r="B17" s="23">
        <v>11</v>
      </c>
      <c r="C17" s="24" t="s">
        <v>15</v>
      </c>
      <c r="D17" s="24"/>
      <c r="E17" s="24"/>
      <c r="F17" s="24"/>
      <c r="G17" s="24"/>
      <c r="H17" s="24"/>
      <c r="I17" s="25">
        <f>I18+I19+I20+I21+I22</f>
        <v>377506.21</v>
      </c>
      <c r="J17" s="25"/>
      <c r="K17" s="26" t="s">
        <v>8</v>
      </c>
    </row>
    <row r="18" spans="2:12" customFormat="1" ht="16.95" customHeight="1" x14ac:dyDescent="0.3">
      <c r="B18" s="15">
        <v>12</v>
      </c>
      <c r="C18" s="27" t="s">
        <v>16</v>
      </c>
      <c r="D18" s="27"/>
      <c r="E18" s="27"/>
      <c r="F18" s="27"/>
      <c r="G18" s="27"/>
      <c r="H18" s="27"/>
      <c r="I18" s="19">
        <v>377506.21</v>
      </c>
      <c r="J18" s="19"/>
      <c r="K18" s="22" t="s">
        <v>8</v>
      </c>
    </row>
    <row r="19" spans="2:12" customFormat="1" ht="16.95" customHeight="1" x14ac:dyDescent="0.3">
      <c r="B19" s="15">
        <v>13</v>
      </c>
      <c r="C19" s="27" t="s">
        <v>17</v>
      </c>
      <c r="D19" s="27"/>
      <c r="E19" s="27"/>
      <c r="F19" s="27"/>
      <c r="G19" s="27"/>
      <c r="H19" s="27"/>
      <c r="I19" s="19">
        <v>0</v>
      </c>
      <c r="J19" s="19"/>
      <c r="K19" s="22" t="s">
        <v>8</v>
      </c>
    </row>
    <row r="20" spans="2:12" customFormat="1" ht="16.95" customHeight="1" x14ac:dyDescent="0.3">
      <c r="B20" s="15">
        <v>14</v>
      </c>
      <c r="C20" s="27" t="s">
        <v>18</v>
      </c>
      <c r="D20" s="27"/>
      <c r="E20" s="27"/>
      <c r="F20" s="27"/>
      <c r="G20" s="27"/>
      <c r="H20" s="27"/>
      <c r="I20" s="19">
        <v>0</v>
      </c>
      <c r="J20" s="19"/>
      <c r="K20" s="22" t="s">
        <v>8</v>
      </c>
    </row>
    <row r="21" spans="2:12" customFormat="1" ht="16.95" customHeight="1" x14ac:dyDescent="0.3">
      <c r="B21" s="15">
        <v>15</v>
      </c>
      <c r="C21" s="27" t="s">
        <v>19</v>
      </c>
      <c r="D21" s="27"/>
      <c r="E21" s="27"/>
      <c r="F21" s="27"/>
      <c r="G21" s="27"/>
      <c r="H21" s="27"/>
      <c r="I21" s="19">
        <v>0</v>
      </c>
      <c r="J21" s="19"/>
      <c r="K21" s="22" t="s">
        <v>8</v>
      </c>
    </row>
    <row r="22" spans="2:12" customFormat="1" ht="16.95" customHeight="1" x14ac:dyDescent="0.3">
      <c r="B22" s="15">
        <v>16</v>
      </c>
      <c r="C22" s="27" t="s">
        <v>20</v>
      </c>
      <c r="D22" s="27"/>
      <c r="E22" s="27"/>
      <c r="F22" s="27"/>
      <c r="G22" s="27"/>
      <c r="H22" s="27"/>
      <c r="I22" s="19">
        <v>0</v>
      </c>
      <c r="J22" s="19"/>
      <c r="K22" s="22" t="s">
        <v>8</v>
      </c>
    </row>
    <row r="23" spans="2:12" customFormat="1" ht="16.95" customHeight="1" x14ac:dyDescent="0.3">
      <c r="B23" s="23">
        <v>17</v>
      </c>
      <c r="C23" s="24" t="s">
        <v>21</v>
      </c>
      <c r="D23" s="24"/>
      <c r="E23" s="24"/>
      <c r="F23" s="24"/>
      <c r="G23" s="24"/>
      <c r="H23" s="24"/>
      <c r="I23" s="25">
        <f>I17+I10+I11</f>
        <v>377506.21</v>
      </c>
      <c r="J23" s="25"/>
      <c r="K23" s="26" t="s">
        <v>8</v>
      </c>
    </row>
    <row r="24" spans="2:12" customFormat="1" ht="16.95" customHeight="1" x14ac:dyDescent="0.3">
      <c r="B24" s="15">
        <v>18</v>
      </c>
      <c r="C24" s="21" t="s">
        <v>22</v>
      </c>
      <c r="D24" s="21"/>
      <c r="E24" s="21"/>
      <c r="F24" s="21"/>
      <c r="G24" s="21"/>
      <c r="H24" s="21"/>
      <c r="I24" s="19">
        <v>0</v>
      </c>
      <c r="J24" s="19"/>
      <c r="K24" s="22" t="s">
        <v>8</v>
      </c>
    </row>
    <row r="25" spans="2:12" customFormat="1" ht="16.95" customHeight="1" x14ac:dyDescent="0.3">
      <c r="B25" s="15">
        <v>19</v>
      </c>
      <c r="C25" s="21" t="s">
        <v>23</v>
      </c>
      <c r="D25" s="21"/>
      <c r="E25" s="21"/>
      <c r="F25" s="21"/>
      <c r="G25" s="21"/>
      <c r="H25" s="21"/>
      <c r="I25" s="29">
        <f>I17-I54</f>
        <v>39830.44</v>
      </c>
      <c r="J25" s="19"/>
      <c r="K25" s="22" t="s">
        <v>8</v>
      </c>
    </row>
    <row r="26" spans="2:12" customFormat="1" ht="16.95" customHeight="1" x14ac:dyDescent="0.3">
      <c r="B26" s="15">
        <v>20</v>
      </c>
      <c r="C26" s="21" t="s">
        <v>24</v>
      </c>
      <c r="D26" s="21"/>
      <c r="E26" s="21"/>
      <c r="F26" s="21"/>
      <c r="G26" s="21"/>
      <c r="H26" s="21"/>
      <c r="I26" s="19">
        <f>I12+I13-I17</f>
        <v>54086.229999999981</v>
      </c>
      <c r="J26" s="19"/>
      <c r="K26" s="22" t="s">
        <v>8</v>
      </c>
    </row>
    <row r="27" spans="2:12" customFormat="1" ht="14.4" x14ac:dyDescent="0.3"/>
    <row r="28" spans="2:12" customFormat="1" ht="14.4" x14ac:dyDescent="0.3">
      <c r="B28" s="2"/>
    </row>
    <row r="29" spans="2:12" customFormat="1" ht="23.4" customHeight="1" x14ac:dyDescent="0.3">
      <c r="B29" s="30" t="s">
        <v>25</v>
      </c>
      <c r="J29" s="31"/>
    </row>
    <row r="30" spans="2:12" ht="13.2" customHeight="1" x14ac:dyDescent="0.25">
      <c r="B30" s="30"/>
      <c r="J30" s="33"/>
    </row>
    <row r="31" spans="2:12" ht="30" customHeight="1" x14ac:dyDescent="0.25">
      <c r="B31" s="34" t="s">
        <v>26</v>
      </c>
      <c r="C31" s="35"/>
      <c r="D31" s="35"/>
      <c r="E31" s="35"/>
      <c r="F31" s="35"/>
      <c r="G31" s="35"/>
      <c r="H31" s="36"/>
      <c r="I31" s="37" t="s">
        <v>27</v>
      </c>
      <c r="J31" s="37"/>
      <c r="K31" s="37"/>
      <c r="L31" s="38"/>
    </row>
    <row r="32" spans="2:12" x14ac:dyDescent="0.25">
      <c r="B32" s="39" t="s">
        <v>28</v>
      </c>
      <c r="C32" s="40"/>
      <c r="D32" s="40"/>
      <c r="E32" s="40"/>
      <c r="F32" s="40"/>
      <c r="G32" s="40"/>
      <c r="H32" s="41"/>
      <c r="I32" s="42">
        <f>I33+I34+I35+I36+I37+I38+I39+I40</f>
        <v>159973.1</v>
      </c>
      <c r="J32" s="42"/>
      <c r="K32" s="42"/>
      <c r="L32" s="43"/>
    </row>
    <row r="33" spans="2:12" ht="33" customHeight="1" x14ac:dyDescent="0.25">
      <c r="B33" s="44" t="s">
        <v>29</v>
      </c>
      <c r="C33" s="45"/>
      <c r="D33" s="45"/>
      <c r="E33" s="45"/>
      <c r="F33" s="45"/>
      <c r="G33" s="45"/>
      <c r="H33" s="46"/>
      <c r="I33" s="47">
        <f>K60</f>
        <v>21784.59</v>
      </c>
      <c r="J33" s="47"/>
      <c r="K33" s="47"/>
      <c r="L33" s="43"/>
    </row>
    <row r="34" spans="2:12" ht="34.200000000000003" customHeight="1" x14ac:dyDescent="0.25">
      <c r="B34" s="44" t="s">
        <v>30</v>
      </c>
      <c r="C34" s="45"/>
      <c r="D34" s="45"/>
      <c r="E34" s="45"/>
      <c r="F34" s="45"/>
      <c r="G34" s="45"/>
      <c r="H34" s="46"/>
      <c r="I34" s="47">
        <f>K71</f>
        <v>53675</v>
      </c>
      <c r="J34" s="47"/>
      <c r="K34" s="47"/>
    </row>
    <row r="35" spans="2:12" ht="39" customHeight="1" x14ac:dyDescent="0.25">
      <c r="B35" s="44" t="s">
        <v>31</v>
      </c>
      <c r="C35" s="45"/>
      <c r="D35" s="45"/>
      <c r="E35" s="45"/>
      <c r="F35" s="45"/>
      <c r="G35" s="45"/>
      <c r="H35" s="46"/>
      <c r="I35" s="47">
        <f>K86</f>
        <v>14487.74</v>
      </c>
      <c r="J35" s="47"/>
      <c r="K35" s="47"/>
    </row>
    <row r="36" spans="2:12" ht="27" customHeight="1" x14ac:dyDescent="0.25">
      <c r="B36" s="48" t="s">
        <v>32</v>
      </c>
      <c r="C36" s="48"/>
      <c r="D36" s="48"/>
      <c r="E36" s="48"/>
      <c r="F36" s="48"/>
      <c r="G36" s="48"/>
      <c r="H36" s="48"/>
      <c r="I36" s="47">
        <f>K94</f>
        <v>17774.28</v>
      </c>
      <c r="J36" s="47"/>
      <c r="K36" s="47"/>
    </row>
    <row r="37" spans="2:12" ht="27" customHeight="1" x14ac:dyDescent="0.25">
      <c r="B37" s="44" t="s">
        <v>33</v>
      </c>
      <c r="C37" s="45"/>
      <c r="D37" s="45"/>
      <c r="E37" s="45"/>
      <c r="F37" s="45"/>
      <c r="G37" s="45"/>
      <c r="H37" s="46"/>
      <c r="I37" s="47">
        <v>0</v>
      </c>
      <c r="J37" s="47"/>
      <c r="K37" s="47"/>
    </row>
    <row r="38" spans="2:12" ht="30.6" customHeight="1" x14ac:dyDescent="0.25">
      <c r="B38" s="48" t="s">
        <v>34</v>
      </c>
      <c r="C38" s="48"/>
      <c r="D38" s="48"/>
      <c r="E38" s="48"/>
      <c r="F38" s="48"/>
      <c r="G38" s="48"/>
      <c r="H38" s="48"/>
      <c r="I38" s="47">
        <f>K96</f>
        <v>3207.6</v>
      </c>
      <c r="J38" s="47"/>
      <c r="K38" s="47"/>
    </row>
    <row r="39" spans="2:12" ht="30.6" customHeight="1" x14ac:dyDescent="0.25">
      <c r="B39" s="48" t="s">
        <v>35</v>
      </c>
      <c r="C39" s="48"/>
      <c r="D39" s="48"/>
      <c r="E39" s="48"/>
      <c r="F39" s="48"/>
      <c r="G39" s="48"/>
      <c r="H39" s="48"/>
      <c r="I39" s="47">
        <f>K98</f>
        <v>48291.6</v>
      </c>
      <c r="J39" s="47"/>
      <c r="K39" s="47"/>
    </row>
    <row r="40" spans="2:12" ht="30.6" customHeight="1" x14ac:dyDescent="0.25">
      <c r="B40" s="44" t="s">
        <v>36</v>
      </c>
      <c r="C40" s="45"/>
      <c r="D40" s="45"/>
      <c r="E40" s="45"/>
      <c r="F40" s="45"/>
      <c r="G40" s="45"/>
      <c r="H40" s="46"/>
      <c r="I40" s="47">
        <f>K100</f>
        <v>752.29</v>
      </c>
      <c r="J40" s="47"/>
      <c r="K40" s="47"/>
    </row>
    <row r="41" spans="2:12" ht="20.399999999999999" customHeight="1" x14ac:dyDescent="0.25">
      <c r="B41" s="39" t="s">
        <v>37</v>
      </c>
      <c r="C41" s="40"/>
      <c r="D41" s="40"/>
      <c r="E41" s="40"/>
      <c r="F41" s="40"/>
      <c r="G41" s="40"/>
      <c r="H41" s="49"/>
      <c r="I41" s="42">
        <f>I42+I43+I45+I46+I47+I48+I44</f>
        <v>0</v>
      </c>
      <c r="J41" s="42"/>
      <c r="K41" s="42"/>
    </row>
    <row r="42" spans="2:12" ht="30.6" hidden="1" customHeight="1" x14ac:dyDescent="0.25">
      <c r="B42" s="48" t="s">
        <v>38</v>
      </c>
      <c r="C42" s="48"/>
      <c r="D42" s="48"/>
      <c r="E42" s="48"/>
      <c r="F42" s="48"/>
      <c r="G42" s="48"/>
      <c r="H42" s="48"/>
      <c r="I42" s="50"/>
      <c r="J42" s="51"/>
      <c r="K42" s="52"/>
    </row>
    <row r="43" spans="2:12" ht="30.6" hidden="1" customHeight="1" x14ac:dyDescent="0.25">
      <c r="B43" s="48" t="s">
        <v>39</v>
      </c>
      <c r="C43" s="48"/>
      <c r="D43" s="48"/>
      <c r="E43" s="48"/>
      <c r="F43" s="48"/>
      <c r="G43" s="48"/>
      <c r="H43" s="48"/>
      <c r="I43" s="50"/>
      <c r="J43" s="51"/>
      <c r="K43" s="52"/>
    </row>
    <row r="44" spans="2:12" ht="30.6" hidden="1" customHeight="1" x14ac:dyDescent="0.25">
      <c r="B44" s="44" t="s">
        <v>40</v>
      </c>
      <c r="C44" s="45"/>
      <c r="D44" s="45"/>
      <c r="E44" s="45"/>
      <c r="F44" s="45"/>
      <c r="G44" s="45"/>
      <c r="H44" s="46"/>
      <c r="I44" s="50"/>
      <c r="J44" s="51"/>
      <c r="K44" s="52"/>
    </row>
    <row r="45" spans="2:12" ht="30.6" hidden="1" customHeight="1" x14ac:dyDescent="0.25">
      <c r="B45" s="48" t="s">
        <v>41</v>
      </c>
      <c r="C45" s="48"/>
      <c r="D45" s="48"/>
      <c r="E45" s="48"/>
      <c r="F45" s="48"/>
      <c r="G45" s="48"/>
      <c r="H45" s="48"/>
      <c r="I45" s="50"/>
      <c r="J45" s="51"/>
      <c r="K45" s="52"/>
    </row>
    <row r="46" spans="2:12" ht="25.8" hidden="1" customHeight="1" x14ac:dyDescent="0.25">
      <c r="B46" s="44" t="s">
        <v>42</v>
      </c>
      <c r="C46" s="45"/>
      <c r="D46" s="45"/>
      <c r="E46" s="45"/>
      <c r="F46" s="45"/>
      <c r="G46" s="45"/>
      <c r="H46" s="46"/>
      <c r="I46" s="50"/>
      <c r="J46" s="51"/>
      <c r="K46" s="52"/>
    </row>
    <row r="47" spans="2:12" ht="30.6" hidden="1" customHeight="1" x14ac:dyDescent="0.25">
      <c r="B47" s="44" t="s">
        <v>43</v>
      </c>
      <c r="C47" s="45"/>
      <c r="D47" s="45"/>
      <c r="E47" s="45"/>
      <c r="F47" s="45"/>
      <c r="G47" s="45"/>
      <c r="H47" s="46"/>
      <c r="I47" s="50"/>
      <c r="J47" s="51"/>
      <c r="K47" s="52"/>
    </row>
    <row r="48" spans="2:12" ht="21.6" hidden="1" customHeight="1" x14ac:dyDescent="0.25">
      <c r="B48" s="44" t="s">
        <v>44</v>
      </c>
      <c r="C48" s="45"/>
      <c r="D48" s="45"/>
      <c r="E48" s="45"/>
      <c r="F48" s="45"/>
      <c r="G48" s="45"/>
      <c r="H48" s="46"/>
      <c r="I48" s="47"/>
      <c r="J48" s="47"/>
      <c r="K48" s="47"/>
    </row>
    <row r="49" spans="1:13" ht="22.2" customHeight="1" x14ac:dyDescent="0.25">
      <c r="B49" s="39" t="s">
        <v>45</v>
      </c>
      <c r="C49" s="40"/>
      <c r="D49" s="40"/>
      <c r="E49" s="40"/>
      <c r="F49" s="40"/>
      <c r="G49" s="40"/>
      <c r="H49" s="49"/>
      <c r="I49" s="42">
        <f>K102</f>
        <v>66251.489999999991</v>
      </c>
      <c r="J49" s="42"/>
      <c r="K49" s="42"/>
    </row>
    <row r="50" spans="1:13" ht="22.2" hidden="1" customHeight="1" x14ac:dyDescent="0.25">
      <c r="B50" s="44" t="s">
        <v>36</v>
      </c>
      <c r="C50" s="45"/>
      <c r="D50" s="45"/>
      <c r="E50" s="45"/>
      <c r="F50" s="45"/>
      <c r="G50" s="45"/>
      <c r="H50" s="46"/>
      <c r="I50" s="53"/>
      <c r="J50" s="53"/>
      <c r="K50" s="54"/>
    </row>
    <row r="51" spans="1:13" ht="22.2" customHeight="1" x14ac:dyDescent="0.25">
      <c r="B51" s="39" t="s">
        <v>46</v>
      </c>
      <c r="C51" s="40"/>
      <c r="D51" s="40"/>
      <c r="E51" s="40"/>
      <c r="F51" s="40"/>
      <c r="G51" s="40"/>
      <c r="H51" s="49"/>
      <c r="I51" s="42">
        <f>K109</f>
        <v>67644.36</v>
      </c>
      <c r="J51" s="42"/>
      <c r="K51" s="42"/>
    </row>
    <row r="52" spans="1:13" ht="22.2" customHeight="1" x14ac:dyDescent="0.25">
      <c r="B52" s="39" t="s">
        <v>47</v>
      </c>
      <c r="C52" s="40"/>
      <c r="D52" s="40"/>
      <c r="E52" s="40"/>
      <c r="F52" s="40"/>
      <c r="G52" s="40"/>
      <c r="H52" s="49"/>
      <c r="I52" s="42">
        <f>K111</f>
        <v>28137.82</v>
      </c>
      <c r="J52" s="42"/>
      <c r="K52" s="42"/>
    </row>
    <row r="53" spans="1:13" ht="22.2" customHeight="1" x14ac:dyDescent="0.25">
      <c r="B53" s="39" t="s">
        <v>48</v>
      </c>
      <c r="C53" s="40"/>
      <c r="D53" s="40"/>
      <c r="E53" s="40"/>
      <c r="F53" s="40"/>
      <c r="G53" s="40"/>
      <c r="H53" s="49"/>
      <c r="I53" s="42">
        <f>K113</f>
        <v>15669</v>
      </c>
      <c r="J53" s="42"/>
      <c r="K53" s="42"/>
    </row>
    <row r="54" spans="1:13" ht="25.8" customHeight="1" x14ac:dyDescent="0.25">
      <c r="B54" s="55" t="s">
        <v>49</v>
      </c>
      <c r="C54" s="55"/>
      <c r="D54" s="55"/>
      <c r="E54" s="55"/>
      <c r="F54" s="55"/>
      <c r="G54" s="55"/>
      <c r="H54" s="55"/>
      <c r="I54" s="56">
        <f>I49+I41+I32+I50+I51+I52+I53</f>
        <v>337675.77</v>
      </c>
      <c r="J54" s="56"/>
      <c r="K54" s="56"/>
    </row>
    <row r="55" spans="1:13" ht="25.8" customHeight="1" x14ac:dyDescent="0.25">
      <c r="B55" s="57"/>
      <c r="C55" s="57"/>
      <c r="D55" s="57"/>
      <c r="E55" s="57"/>
      <c r="F55" s="57"/>
      <c r="G55" s="57"/>
      <c r="H55" s="57"/>
      <c r="I55" s="58"/>
      <c r="J55" s="57"/>
    </row>
    <row r="56" spans="1:13" x14ac:dyDescent="0.25">
      <c r="A56" s="59"/>
      <c r="B56" s="60" t="s">
        <v>50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x14ac:dyDescent="0.25">
      <c r="A57" s="59"/>
      <c r="B57" s="60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45.6" customHeight="1" x14ac:dyDescent="0.25">
      <c r="A58" s="61" t="s">
        <v>51</v>
      </c>
      <c r="B58" s="62" t="s">
        <v>52</v>
      </c>
      <c r="C58" s="62"/>
      <c r="D58" s="62"/>
      <c r="E58" s="62" t="s">
        <v>53</v>
      </c>
      <c r="F58" s="62"/>
      <c r="G58" s="62"/>
      <c r="H58" s="62"/>
      <c r="I58" s="61" t="s">
        <v>54</v>
      </c>
      <c r="J58" s="61" t="s">
        <v>55</v>
      </c>
      <c r="K58" s="62" t="s">
        <v>56</v>
      </c>
      <c r="L58" s="62"/>
      <c r="M58" s="63" t="s">
        <v>57</v>
      </c>
    </row>
    <row r="59" spans="1:13" ht="30.6" customHeight="1" x14ac:dyDescent="0.25">
      <c r="A59" s="64" t="s">
        <v>58</v>
      </c>
      <c r="B59" s="65" t="s">
        <v>59</v>
      </c>
      <c r="C59" s="65"/>
      <c r="D59" s="65"/>
      <c r="E59" s="65"/>
      <c r="F59" s="65"/>
      <c r="G59" s="65"/>
      <c r="H59" s="41"/>
      <c r="I59" s="61"/>
      <c r="J59" s="66"/>
      <c r="K59" s="53">
        <f>I32</f>
        <v>159973.1</v>
      </c>
      <c r="L59" s="53"/>
      <c r="M59" s="67"/>
    </row>
    <row r="60" spans="1:13" ht="28.8" customHeight="1" x14ac:dyDescent="0.25">
      <c r="A60" s="64" t="s">
        <v>60</v>
      </c>
      <c r="B60" s="65" t="s">
        <v>29</v>
      </c>
      <c r="C60" s="65"/>
      <c r="D60" s="65"/>
      <c r="E60" s="65"/>
      <c r="F60" s="65"/>
      <c r="G60" s="65"/>
      <c r="H60" s="41"/>
      <c r="I60" s="61"/>
      <c r="J60" s="66"/>
      <c r="K60" s="53">
        <v>21784.59</v>
      </c>
      <c r="L60" s="53"/>
      <c r="M60" s="68"/>
    </row>
    <row r="61" spans="1:13" ht="30.6" customHeight="1" x14ac:dyDescent="0.25">
      <c r="A61" s="64"/>
      <c r="B61" s="69"/>
      <c r="C61" s="69"/>
      <c r="D61" s="69"/>
      <c r="E61" s="48" t="s">
        <v>100</v>
      </c>
      <c r="F61" s="48"/>
      <c r="G61" s="48"/>
      <c r="H61" s="48"/>
      <c r="I61" s="61" t="s">
        <v>101</v>
      </c>
      <c r="J61" s="70">
        <v>6</v>
      </c>
      <c r="K61" s="72">
        <v>296.85000000000002</v>
      </c>
      <c r="L61" s="72"/>
      <c r="M61" s="68">
        <f>K61/J61</f>
        <v>49.475000000000001</v>
      </c>
    </row>
    <row r="62" spans="1:13" ht="34.799999999999997" customHeight="1" x14ac:dyDescent="0.25">
      <c r="A62" s="64"/>
      <c r="B62" s="69"/>
      <c r="C62" s="69"/>
      <c r="D62" s="69"/>
      <c r="E62" s="48" t="s">
        <v>102</v>
      </c>
      <c r="F62" s="48"/>
      <c r="G62" s="48"/>
      <c r="H62" s="48"/>
      <c r="I62" s="61" t="s">
        <v>61</v>
      </c>
      <c r="J62" s="70">
        <v>1</v>
      </c>
      <c r="K62" s="72">
        <v>270.06</v>
      </c>
      <c r="L62" s="72"/>
      <c r="M62" s="71">
        <f t="shared" ref="M62:M95" si="0">K62/J62</f>
        <v>270.06</v>
      </c>
    </row>
    <row r="63" spans="1:13" ht="28.2" customHeight="1" x14ac:dyDescent="0.25">
      <c r="A63" s="64"/>
      <c r="B63" s="69"/>
      <c r="C63" s="69"/>
      <c r="D63" s="69"/>
      <c r="E63" s="48" t="s">
        <v>103</v>
      </c>
      <c r="F63" s="48"/>
      <c r="G63" s="48"/>
      <c r="H63" s="48"/>
      <c r="I63" s="61" t="s">
        <v>61</v>
      </c>
      <c r="J63" s="70">
        <v>1</v>
      </c>
      <c r="K63" s="72">
        <v>113.27</v>
      </c>
      <c r="L63" s="72"/>
      <c r="M63" s="71">
        <f t="shared" si="0"/>
        <v>113.27</v>
      </c>
    </row>
    <row r="64" spans="1:13" ht="34.799999999999997" customHeight="1" x14ac:dyDescent="0.25">
      <c r="A64" s="64"/>
      <c r="B64" s="69"/>
      <c r="C64" s="69"/>
      <c r="D64" s="69"/>
      <c r="E64" s="48" t="s">
        <v>104</v>
      </c>
      <c r="F64" s="48"/>
      <c r="G64" s="48"/>
      <c r="H64" s="48"/>
      <c r="I64" s="61" t="s">
        <v>61</v>
      </c>
      <c r="J64" s="70">
        <v>1</v>
      </c>
      <c r="K64" s="72">
        <v>353.85</v>
      </c>
      <c r="L64" s="72"/>
      <c r="M64" s="71">
        <f t="shared" si="0"/>
        <v>353.85</v>
      </c>
    </row>
    <row r="65" spans="1:13" ht="30.6" customHeight="1" x14ac:dyDescent="0.25">
      <c r="A65" s="64"/>
      <c r="B65" s="69"/>
      <c r="C65" s="69"/>
      <c r="D65" s="69"/>
      <c r="E65" s="48" t="s">
        <v>105</v>
      </c>
      <c r="F65" s="48"/>
      <c r="G65" s="48"/>
      <c r="H65" s="48"/>
      <c r="I65" s="61" t="s">
        <v>61</v>
      </c>
      <c r="J65" s="70">
        <v>2</v>
      </c>
      <c r="K65" s="72">
        <v>435.11</v>
      </c>
      <c r="L65" s="72"/>
      <c r="M65" s="71">
        <f t="shared" si="0"/>
        <v>217.55500000000001</v>
      </c>
    </row>
    <row r="66" spans="1:13" ht="35.4" customHeight="1" x14ac:dyDescent="0.25">
      <c r="A66" s="64"/>
      <c r="B66" s="69"/>
      <c r="C66" s="69"/>
      <c r="D66" s="69"/>
      <c r="E66" s="48" t="s">
        <v>121</v>
      </c>
      <c r="F66" s="48"/>
      <c r="G66" s="48"/>
      <c r="H66" s="48"/>
      <c r="I66" s="61" t="s">
        <v>65</v>
      </c>
      <c r="J66" s="70">
        <v>1</v>
      </c>
      <c r="K66" s="53">
        <v>6445.38</v>
      </c>
      <c r="L66" s="53"/>
      <c r="M66" s="71">
        <f t="shared" si="0"/>
        <v>6445.38</v>
      </c>
    </row>
    <row r="67" spans="1:13" ht="31.2" customHeight="1" x14ac:dyDescent="0.25">
      <c r="A67" s="64"/>
      <c r="B67" s="69"/>
      <c r="C67" s="69"/>
      <c r="D67" s="69"/>
      <c r="E67" s="48" t="s">
        <v>106</v>
      </c>
      <c r="F67" s="48"/>
      <c r="G67" s="48"/>
      <c r="H67" s="48"/>
      <c r="I67" s="61" t="s">
        <v>61</v>
      </c>
      <c r="J67" s="70">
        <v>10</v>
      </c>
      <c r="K67" s="53">
        <v>2540.75</v>
      </c>
      <c r="L67" s="53"/>
      <c r="M67" s="71">
        <f t="shared" si="0"/>
        <v>254.07499999999999</v>
      </c>
    </row>
    <row r="68" spans="1:13" ht="31.8" customHeight="1" x14ac:dyDescent="0.25">
      <c r="A68" s="64"/>
      <c r="B68" s="69"/>
      <c r="C68" s="69"/>
      <c r="D68" s="69"/>
      <c r="E68" s="48" t="s">
        <v>107</v>
      </c>
      <c r="F68" s="48"/>
      <c r="G68" s="48"/>
      <c r="H68" s="48"/>
      <c r="I68" s="61" t="s">
        <v>61</v>
      </c>
      <c r="J68" s="70">
        <v>65</v>
      </c>
      <c r="K68" s="53">
        <v>1046.23</v>
      </c>
      <c r="L68" s="53"/>
      <c r="M68" s="71">
        <f t="shared" si="0"/>
        <v>16.095846153846153</v>
      </c>
    </row>
    <row r="69" spans="1:13" ht="29.4" customHeight="1" x14ac:dyDescent="0.25">
      <c r="A69" s="64"/>
      <c r="B69" s="69"/>
      <c r="C69" s="69"/>
      <c r="D69" s="69"/>
      <c r="E69" s="48" t="s">
        <v>108</v>
      </c>
      <c r="F69" s="48"/>
      <c r="G69" s="48"/>
      <c r="H69" s="48"/>
      <c r="I69" s="61" t="s">
        <v>61</v>
      </c>
      <c r="J69" s="70">
        <v>77</v>
      </c>
      <c r="K69" s="53">
        <v>9290.5400000000009</v>
      </c>
      <c r="L69" s="53"/>
      <c r="M69" s="68">
        <f>K69/J69</f>
        <v>120.65636363636365</v>
      </c>
    </row>
    <row r="70" spans="1:13" ht="31.8" customHeight="1" x14ac:dyDescent="0.25">
      <c r="A70" s="64"/>
      <c r="B70" s="69"/>
      <c r="C70" s="69"/>
      <c r="D70" s="69"/>
      <c r="E70" s="48" t="s">
        <v>109</v>
      </c>
      <c r="F70" s="48"/>
      <c r="G70" s="48"/>
      <c r="H70" s="48"/>
      <c r="I70" s="61" t="s">
        <v>62</v>
      </c>
      <c r="J70" s="70">
        <v>18</v>
      </c>
      <c r="K70" s="72">
        <v>992.55</v>
      </c>
      <c r="L70" s="72"/>
      <c r="M70" s="71">
        <f t="shared" si="0"/>
        <v>55.141666666666666</v>
      </c>
    </row>
    <row r="71" spans="1:13" ht="33.6" customHeight="1" x14ac:dyDescent="0.25">
      <c r="A71" s="64" t="s">
        <v>63</v>
      </c>
      <c r="B71" s="65" t="s">
        <v>30</v>
      </c>
      <c r="C71" s="65"/>
      <c r="D71" s="65"/>
      <c r="E71" s="65"/>
      <c r="F71" s="65"/>
      <c r="G71" s="65"/>
      <c r="H71" s="41"/>
      <c r="I71" s="61"/>
      <c r="J71" s="66"/>
      <c r="K71" s="53">
        <v>53675</v>
      </c>
      <c r="L71" s="53"/>
      <c r="M71" s="71"/>
    </row>
    <row r="72" spans="1:13" ht="27.6" customHeight="1" x14ac:dyDescent="0.25">
      <c r="A72" s="64"/>
      <c r="B72" s="69"/>
      <c r="C72" s="69"/>
      <c r="D72" s="69"/>
      <c r="E72" s="48" t="s">
        <v>110</v>
      </c>
      <c r="F72" s="48"/>
      <c r="G72" s="48"/>
      <c r="H72" s="48"/>
      <c r="I72" s="61" t="s">
        <v>61</v>
      </c>
      <c r="J72" s="70">
        <v>7</v>
      </c>
      <c r="K72" s="53">
        <v>2460.4299999999998</v>
      </c>
      <c r="L72" s="53"/>
      <c r="M72" s="71">
        <f>K72/J72</f>
        <v>351.48999999999995</v>
      </c>
    </row>
    <row r="73" spans="1:13" ht="28.2" customHeight="1" x14ac:dyDescent="0.25">
      <c r="A73" s="64"/>
      <c r="B73" s="69"/>
      <c r="C73" s="69"/>
      <c r="D73" s="69"/>
      <c r="E73" s="48" t="s">
        <v>111</v>
      </c>
      <c r="F73" s="48"/>
      <c r="G73" s="48"/>
      <c r="H73" s="48"/>
      <c r="I73" s="61" t="s">
        <v>61</v>
      </c>
      <c r="J73" s="70">
        <v>3</v>
      </c>
      <c r="K73" s="53">
        <v>3882.44</v>
      </c>
      <c r="L73" s="53"/>
      <c r="M73" s="71">
        <f>K73/J73</f>
        <v>1294.1466666666668</v>
      </c>
    </row>
    <row r="74" spans="1:13" ht="25.8" customHeight="1" x14ac:dyDescent="0.25">
      <c r="A74" s="64"/>
      <c r="B74" s="69"/>
      <c r="C74" s="69"/>
      <c r="D74" s="69"/>
      <c r="E74" s="48" t="s">
        <v>64</v>
      </c>
      <c r="F74" s="48"/>
      <c r="G74" s="48"/>
      <c r="H74" s="48"/>
      <c r="I74" s="61" t="s">
        <v>65</v>
      </c>
      <c r="J74" s="70">
        <v>1</v>
      </c>
      <c r="K74" s="53">
        <v>14603.16</v>
      </c>
      <c r="L74" s="53"/>
      <c r="M74" s="71">
        <f t="shared" si="0"/>
        <v>14603.16</v>
      </c>
    </row>
    <row r="75" spans="1:13" ht="30" customHeight="1" x14ac:dyDescent="0.25">
      <c r="A75" s="64"/>
      <c r="B75" s="69"/>
      <c r="C75" s="69"/>
      <c r="D75" s="69"/>
      <c r="E75" s="48" t="s">
        <v>66</v>
      </c>
      <c r="F75" s="48"/>
      <c r="G75" s="48"/>
      <c r="H75" s="48"/>
      <c r="I75" s="61" t="s">
        <v>61</v>
      </c>
      <c r="J75" s="70">
        <v>1</v>
      </c>
      <c r="K75" s="72">
        <v>312.14</v>
      </c>
      <c r="L75" s="72"/>
      <c r="M75" s="71">
        <f t="shared" si="0"/>
        <v>312.14</v>
      </c>
    </row>
    <row r="76" spans="1:13" ht="28.8" customHeight="1" x14ac:dyDescent="0.25">
      <c r="A76" s="64"/>
      <c r="B76" s="69"/>
      <c r="C76" s="69"/>
      <c r="D76" s="69"/>
      <c r="E76" s="48" t="s">
        <v>112</v>
      </c>
      <c r="F76" s="48"/>
      <c r="G76" s="48"/>
      <c r="H76" s="48"/>
      <c r="I76" s="61" t="s">
        <v>61</v>
      </c>
      <c r="J76" s="70">
        <v>1</v>
      </c>
      <c r="K76" s="72">
        <v>374.15</v>
      </c>
      <c r="L76" s="72"/>
      <c r="M76" s="71">
        <f t="shared" si="0"/>
        <v>374.15</v>
      </c>
    </row>
    <row r="77" spans="1:13" ht="29.4" customHeight="1" x14ac:dyDescent="0.25">
      <c r="A77" s="64"/>
      <c r="B77" s="69"/>
      <c r="C77" s="69"/>
      <c r="D77" s="69"/>
      <c r="E77" s="48" t="s">
        <v>113</v>
      </c>
      <c r="F77" s="48"/>
      <c r="G77" s="48"/>
      <c r="H77" s="48"/>
      <c r="I77" s="61" t="s">
        <v>61</v>
      </c>
      <c r="J77" s="70">
        <v>1</v>
      </c>
      <c r="K77" s="72">
        <v>284.74</v>
      </c>
      <c r="L77" s="72"/>
      <c r="M77" s="71">
        <f t="shared" si="0"/>
        <v>284.74</v>
      </c>
    </row>
    <row r="78" spans="1:13" ht="29.4" customHeight="1" x14ac:dyDescent="0.25">
      <c r="A78" s="64"/>
      <c r="B78" s="69"/>
      <c r="C78" s="69"/>
      <c r="D78" s="69"/>
      <c r="E78" s="48" t="s">
        <v>114</v>
      </c>
      <c r="F78" s="48"/>
      <c r="G78" s="48"/>
      <c r="H78" s="48"/>
      <c r="I78" s="61" t="s">
        <v>61</v>
      </c>
      <c r="J78" s="70">
        <v>1</v>
      </c>
      <c r="K78" s="72">
        <v>261.45</v>
      </c>
      <c r="L78" s="72"/>
      <c r="M78" s="71">
        <f t="shared" si="0"/>
        <v>261.45</v>
      </c>
    </row>
    <row r="79" spans="1:13" ht="27" customHeight="1" x14ac:dyDescent="0.25">
      <c r="A79" s="64"/>
      <c r="B79" s="69"/>
      <c r="C79" s="69"/>
      <c r="D79" s="69"/>
      <c r="E79" s="48" t="s">
        <v>67</v>
      </c>
      <c r="F79" s="48"/>
      <c r="G79" s="48"/>
      <c r="H79" s="48"/>
      <c r="I79" s="61" t="s">
        <v>61</v>
      </c>
      <c r="J79" s="70">
        <v>12</v>
      </c>
      <c r="K79" s="53">
        <v>21433.09</v>
      </c>
      <c r="L79" s="53"/>
      <c r="M79" s="71">
        <f t="shared" si="0"/>
        <v>1786.0908333333334</v>
      </c>
    </row>
    <row r="80" spans="1:13" ht="33.6" customHeight="1" x14ac:dyDescent="0.25">
      <c r="A80" s="64"/>
      <c r="B80" s="69"/>
      <c r="C80" s="69"/>
      <c r="D80" s="69"/>
      <c r="E80" s="48" t="s">
        <v>68</v>
      </c>
      <c r="F80" s="48"/>
      <c r="G80" s="48"/>
      <c r="H80" s="48"/>
      <c r="I80" s="61" t="s">
        <v>61</v>
      </c>
      <c r="J80" s="70">
        <v>1</v>
      </c>
      <c r="K80" s="72">
        <v>311.79000000000002</v>
      </c>
      <c r="L80" s="72"/>
      <c r="M80" s="71">
        <f t="shared" si="0"/>
        <v>311.79000000000002</v>
      </c>
    </row>
    <row r="81" spans="1:13" ht="34.200000000000003" customHeight="1" x14ac:dyDescent="0.25">
      <c r="A81" s="64"/>
      <c r="B81" s="69"/>
      <c r="C81" s="69"/>
      <c r="D81" s="69"/>
      <c r="E81" s="48" t="s">
        <v>69</v>
      </c>
      <c r="F81" s="48"/>
      <c r="G81" s="48"/>
      <c r="H81" s="48"/>
      <c r="I81" s="61" t="s">
        <v>61</v>
      </c>
      <c r="J81" s="70">
        <v>1</v>
      </c>
      <c r="K81" s="72">
        <v>321.62</v>
      </c>
      <c r="L81" s="72"/>
      <c r="M81" s="71">
        <f t="shared" si="0"/>
        <v>321.62</v>
      </c>
    </row>
    <row r="82" spans="1:13" ht="33" customHeight="1" x14ac:dyDescent="0.25">
      <c r="A82" s="64"/>
      <c r="B82" s="69"/>
      <c r="C82" s="69"/>
      <c r="D82" s="69"/>
      <c r="E82" s="48" t="s">
        <v>70</v>
      </c>
      <c r="F82" s="48"/>
      <c r="G82" s="48"/>
      <c r="H82" s="48"/>
      <c r="I82" s="61" t="s">
        <v>61</v>
      </c>
      <c r="J82" s="70">
        <v>1</v>
      </c>
      <c r="K82" s="53">
        <v>2212.92</v>
      </c>
      <c r="L82" s="53"/>
      <c r="M82" s="71">
        <f t="shared" si="0"/>
        <v>2212.92</v>
      </c>
    </row>
    <row r="83" spans="1:13" ht="28.8" customHeight="1" x14ac:dyDescent="0.25">
      <c r="A83" s="64"/>
      <c r="B83" s="69"/>
      <c r="C83" s="69"/>
      <c r="D83" s="69"/>
      <c r="E83" s="48" t="s">
        <v>71</v>
      </c>
      <c r="F83" s="48"/>
      <c r="G83" s="48"/>
      <c r="H83" s="48"/>
      <c r="I83" s="61" t="s">
        <v>65</v>
      </c>
      <c r="J83" s="70">
        <v>1</v>
      </c>
      <c r="K83" s="53">
        <v>2945.88</v>
      </c>
      <c r="L83" s="53"/>
      <c r="M83" s="71">
        <f t="shared" si="0"/>
        <v>2945.88</v>
      </c>
    </row>
    <row r="84" spans="1:13" ht="28.2" customHeight="1" x14ac:dyDescent="0.25">
      <c r="A84" s="64"/>
      <c r="B84" s="69"/>
      <c r="C84" s="69"/>
      <c r="D84" s="69"/>
      <c r="E84" s="48" t="s">
        <v>72</v>
      </c>
      <c r="F84" s="48"/>
      <c r="G84" s="48"/>
      <c r="H84" s="48"/>
      <c r="I84" s="61" t="s">
        <v>61</v>
      </c>
      <c r="J84" s="70">
        <v>12</v>
      </c>
      <c r="K84" s="53">
        <v>1023.81</v>
      </c>
      <c r="L84" s="53"/>
      <c r="M84" s="71">
        <f t="shared" si="0"/>
        <v>85.317499999999995</v>
      </c>
    </row>
    <row r="85" spans="1:13" ht="32.4" customHeight="1" x14ac:dyDescent="0.25">
      <c r="A85" s="64"/>
      <c r="B85" s="69"/>
      <c r="C85" s="69"/>
      <c r="D85" s="69"/>
      <c r="E85" s="48" t="s">
        <v>115</v>
      </c>
      <c r="F85" s="48"/>
      <c r="G85" s="48"/>
      <c r="H85" s="48"/>
      <c r="I85" s="61" t="s">
        <v>61</v>
      </c>
      <c r="J85" s="70">
        <v>10</v>
      </c>
      <c r="K85" s="53">
        <v>3247.38</v>
      </c>
      <c r="L85" s="53"/>
      <c r="M85" s="71">
        <f t="shared" si="0"/>
        <v>324.738</v>
      </c>
    </row>
    <row r="86" spans="1:13" ht="27.6" customHeight="1" x14ac:dyDescent="0.25">
      <c r="A86" s="64" t="s">
        <v>73</v>
      </c>
      <c r="B86" s="65" t="s">
        <v>31</v>
      </c>
      <c r="C86" s="65"/>
      <c r="D86" s="65"/>
      <c r="E86" s="65"/>
      <c r="F86" s="65"/>
      <c r="G86" s="65"/>
      <c r="H86" s="41"/>
      <c r="I86" s="61"/>
      <c r="J86" s="66"/>
      <c r="K86" s="53">
        <v>14487.74</v>
      </c>
      <c r="L86" s="53"/>
      <c r="M86" s="71"/>
    </row>
    <row r="87" spans="1:13" ht="35.4" customHeight="1" x14ac:dyDescent="0.25">
      <c r="A87" s="64"/>
      <c r="B87" s="69"/>
      <c r="C87" s="69"/>
      <c r="D87" s="69"/>
      <c r="E87" s="48" t="s">
        <v>116</v>
      </c>
      <c r="F87" s="48"/>
      <c r="G87" s="48"/>
      <c r="H87" s="48"/>
      <c r="I87" s="61" t="s">
        <v>61</v>
      </c>
      <c r="J87" s="66">
        <v>1</v>
      </c>
      <c r="K87" s="72">
        <v>916.92</v>
      </c>
      <c r="L87" s="72"/>
      <c r="M87" s="71">
        <f t="shared" si="0"/>
        <v>916.92</v>
      </c>
    </row>
    <row r="88" spans="1:13" ht="41.4" customHeight="1" x14ac:dyDescent="0.25">
      <c r="A88" s="64"/>
      <c r="B88" s="69"/>
      <c r="C88" s="69"/>
      <c r="D88" s="69"/>
      <c r="E88" s="48" t="s">
        <v>74</v>
      </c>
      <c r="F88" s="48"/>
      <c r="G88" s="48"/>
      <c r="H88" s="48"/>
      <c r="I88" s="61" t="s">
        <v>65</v>
      </c>
      <c r="J88" s="70">
        <v>1</v>
      </c>
      <c r="K88" s="72">
        <v>732.44</v>
      </c>
      <c r="L88" s="72"/>
      <c r="M88" s="71">
        <f t="shared" si="0"/>
        <v>732.44</v>
      </c>
    </row>
    <row r="89" spans="1:13" ht="40.799999999999997" customHeight="1" x14ac:dyDescent="0.25">
      <c r="A89" s="64"/>
      <c r="B89" s="69"/>
      <c r="C89" s="69"/>
      <c r="D89" s="69"/>
      <c r="E89" s="48" t="s">
        <v>75</v>
      </c>
      <c r="F89" s="48"/>
      <c r="G89" s="48"/>
      <c r="H89" s="48"/>
      <c r="I89" s="61" t="s">
        <v>76</v>
      </c>
      <c r="J89" s="70">
        <v>12</v>
      </c>
      <c r="K89" s="72">
        <v>960.72</v>
      </c>
      <c r="L89" s="72"/>
      <c r="M89" s="71">
        <f>K89/J89</f>
        <v>80.06</v>
      </c>
    </row>
    <row r="90" spans="1:13" ht="31.2" customHeight="1" x14ac:dyDescent="0.25">
      <c r="A90" s="64"/>
      <c r="B90" s="69"/>
      <c r="C90" s="69"/>
      <c r="D90" s="69"/>
      <c r="E90" s="48" t="s">
        <v>77</v>
      </c>
      <c r="F90" s="48"/>
      <c r="G90" s="48"/>
      <c r="H90" s="48"/>
      <c r="I90" s="61" t="s">
        <v>65</v>
      </c>
      <c r="J90" s="70">
        <v>1</v>
      </c>
      <c r="K90" s="53">
        <v>7710.32</v>
      </c>
      <c r="L90" s="53"/>
      <c r="M90" s="71">
        <f t="shared" si="0"/>
        <v>7710.32</v>
      </c>
    </row>
    <row r="91" spans="1:13" ht="39" customHeight="1" x14ac:dyDescent="0.25">
      <c r="A91" s="64"/>
      <c r="B91" s="69"/>
      <c r="C91" s="69"/>
      <c r="D91" s="69"/>
      <c r="E91" s="48" t="s">
        <v>78</v>
      </c>
      <c r="F91" s="48"/>
      <c r="G91" s="48"/>
      <c r="H91" s="48"/>
      <c r="I91" s="61" t="s">
        <v>65</v>
      </c>
      <c r="J91" s="70">
        <v>1</v>
      </c>
      <c r="K91" s="72">
        <v>561.08000000000004</v>
      </c>
      <c r="L91" s="72"/>
      <c r="M91" s="71">
        <f t="shared" si="0"/>
        <v>561.08000000000004</v>
      </c>
    </row>
    <row r="92" spans="1:13" ht="25.8" customHeight="1" x14ac:dyDescent="0.25">
      <c r="A92" s="64"/>
      <c r="B92" s="69"/>
      <c r="C92" s="69"/>
      <c r="D92" s="69"/>
      <c r="E92" s="48" t="s">
        <v>79</v>
      </c>
      <c r="F92" s="48"/>
      <c r="G92" s="48"/>
      <c r="H92" s="48"/>
      <c r="I92" s="61" t="s">
        <v>65</v>
      </c>
      <c r="J92" s="70">
        <v>1</v>
      </c>
      <c r="K92" s="72">
        <v>992.25</v>
      </c>
      <c r="L92" s="72"/>
      <c r="M92" s="71">
        <f t="shared" si="0"/>
        <v>992.25</v>
      </c>
    </row>
    <row r="93" spans="1:13" ht="35.4" customHeight="1" x14ac:dyDescent="0.25">
      <c r="A93" s="64"/>
      <c r="B93" s="69"/>
      <c r="C93" s="69"/>
      <c r="D93" s="69"/>
      <c r="E93" s="48" t="s">
        <v>117</v>
      </c>
      <c r="F93" s="48"/>
      <c r="G93" s="48"/>
      <c r="H93" s="48"/>
      <c r="I93" s="61" t="s">
        <v>61</v>
      </c>
      <c r="J93" s="70">
        <v>20</v>
      </c>
      <c r="K93" s="53">
        <v>2614.0100000000002</v>
      </c>
      <c r="L93" s="53"/>
      <c r="M93" s="71">
        <f t="shared" si="0"/>
        <v>130.70050000000001</v>
      </c>
    </row>
    <row r="94" spans="1:13" ht="36.6" customHeight="1" x14ac:dyDescent="0.25">
      <c r="A94" s="64" t="s">
        <v>80</v>
      </c>
      <c r="B94" s="65" t="s">
        <v>32</v>
      </c>
      <c r="C94" s="65"/>
      <c r="D94" s="65"/>
      <c r="E94" s="65"/>
      <c r="F94" s="65"/>
      <c r="G94" s="65"/>
      <c r="H94" s="41"/>
      <c r="I94" s="61"/>
      <c r="J94" s="66"/>
      <c r="K94" s="53">
        <v>17774.28</v>
      </c>
      <c r="L94" s="53"/>
      <c r="M94" s="68"/>
    </row>
    <row r="95" spans="1:13" ht="36.6" customHeight="1" x14ac:dyDescent="0.25">
      <c r="A95" s="64"/>
      <c r="B95" s="69"/>
      <c r="C95" s="69"/>
      <c r="D95" s="69"/>
      <c r="E95" s="48" t="s">
        <v>81</v>
      </c>
      <c r="F95" s="48"/>
      <c r="G95" s="48"/>
      <c r="H95" s="48"/>
      <c r="I95" s="61" t="s">
        <v>65</v>
      </c>
      <c r="J95" s="66">
        <v>12</v>
      </c>
      <c r="K95" s="53">
        <v>17774.28</v>
      </c>
      <c r="L95" s="53"/>
      <c r="M95" s="71">
        <f t="shared" si="0"/>
        <v>1481.1899999999998</v>
      </c>
    </row>
    <row r="96" spans="1:13" ht="38.4" customHeight="1" x14ac:dyDescent="0.25">
      <c r="A96" s="64" t="s">
        <v>82</v>
      </c>
      <c r="B96" s="65" t="s">
        <v>34</v>
      </c>
      <c r="C96" s="65"/>
      <c r="D96" s="65"/>
      <c r="E96" s="65"/>
      <c r="F96" s="65"/>
      <c r="G96" s="65"/>
      <c r="H96" s="41"/>
      <c r="I96" s="61"/>
      <c r="J96" s="66"/>
      <c r="K96" s="53">
        <v>3207.6</v>
      </c>
      <c r="L96" s="53"/>
      <c r="M96" s="71"/>
    </row>
    <row r="97" spans="1:13" ht="52.2" customHeight="1" x14ac:dyDescent="0.25">
      <c r="A97" s="64"/>
      <c r="B97" s="69"/>
      <c r="C97" s="69"/>
      <c r="D97" s="69"/>
      <c r="E97" s="48" t="s">
        <v>83</v>
      </c>
      <c r="F97" s="48"/>
      <c r="G97" s="48"/>
      <c r="H97" s="48"/>
      <c r="I97" s="61" t="s">
        <v>65</v>
      </c>
      <c r="J97" s="70">
        <v>1</v>
      </c>
      <c r="K97" s="53">
        <v>4276.8</v>
      </c>
      <c r="L97" s="53"/>
      <c r="M97" s="71">
        <f t="shared" ref="M97" si="1">K97/J97</f>
        <v>4276.8</v>
      </c>
    </row>
    <row r="98" spans="1:13" ht="36" customHeight="1" x14ac:dyDescent="0.25">
      <c r="A98" s="64" t="s">
        <v>84</v>
      </c>
      <c r="B98" s="65" t="s">
        <v>35</v>
      </c>
      <c r="C98" s="65"/>
      <c r="D98" s="65"/>
      <c r="E98" s="65"/>
      <c r="F98" s="65"/>
      <c r="G98" s="65"/>
      <c r="H98" s="41"/>
      <c r="I98" s="61"/>
      <c r="J98" s="66"/>
      <c r="K98" s="53">
        <v>48291.6</v>
      </c>
      <c r="L98" s="53"/>
      <c r="M98" s="71"/>
    </row>
    <row r="99" spans="1:13" ht="34.799999999999997" customHeight="1" x14ac:dyDescent="0.25">
      <c r="A99" s="64"/>
      <c r="B99" s="69"/>
      <c r="C99" s="69"/>
      <c r="D99" s="69"/>
      <c r="E99" s="48" t="s">
        <v>85</v>
      </c>
      <c r="F99" s="48"/>
      <c r="G99" s="48"/>
      <c r="H99" s="48"/>
      <c r="I99" s="61" t="s">
        <v>86</v>
      </c>
      <c r="J99" s="70">
        <v>12</v>
      </c>
      <c r="K99" s="53">
        <v>48291.6</v>
      </c>
      <c r="L99" s="53"/>
      <c r="M99" s="71">
        <f t="shared" ref="M99" si="2">K99/J99</f>
        <v>4024.2999999999997</v>
      </c>
    </row>
    <row r="100" spans="1:13" ht="34.799999999999997" customHeight="1" x14ac:dyDescent="0.25">
      <c r="A100" s="64" t="s">
        <v>118</v>
      </c>
      <c r="B100" s="65" t="s">
        <v>36</v>
      </c>
      <c r="C100" s="65"/>
      <c r="D100" s="65"/>
      <c r="E100" s="65"/>
      <c r="F100" s="65"/>
      <c r="G100" s="65"/>
      <c r="H100" s="41"/>
      <c r="I100" s="61"/>
      <c r="J100" s="66"/>
      <c r="K100" s="72">
        <v>752.29</v>
      </c>
      <c r="L100" s="72"/>
      <c r="M100" s="71"/>
    </row>
    <row r="101" spans="1:13" ht="40.200000000000003" customHeight="1" x14ac:dyDescent="0.25">
      <c r="A101" s="64"/>
      <c r="B101" s="69"/>
      <c r="C101" s="69"/>
      <c r="D101" s="69"/>
      <c r="E101" s="48" t="s">
        <v>119</v>
      </c>
      <c r="F101" s="48"/>
      <c r="G101" s="48"/>
      <c r="H101" s="48"/>
      <c r="I101" s="61" t="s">
        <v>120</v>
      </c>
      <c r="J101" s="66">
        <v>5</v>
      </c>
      <c r="K101" s="72">
        <v>752.29</v>
      </c>
      <c r="L101" s="72"/>
      <c r="M101" s="71">
        <f>K101/J101</f>
        <v>150.458</v>
      </c>
    </row>
    <row r="102" spans="1:13" ht="29.4" customHeight="1" x14ac:dyDescent="0.25">
      <c r="A102" s="64" t="s">
        <v>87</v>
      </c>
      <c r="B102" s="65" t="s">
        <v>45</v>
      </c>
      <c r="C102" s="65"/>
      <c r="D102" s="65"/>
      <c r="E102" s="65"/>
      <c r="F102" s="65"/>
      <c r="G102" s="65"/>
      <c r="H102" s="41"/>
      <c r="I102" s="61"/>
      <c r="J102" s="66"/>
      <c r="K102" s="53">
        <f>K103+K105+K107</f>
        <v>66251.489999999991</v>
      </c>
      <c r="L102" s="53"/>
      <c r="M102" s="71"/>
    </row>
    <row r="103" spans="1:13" ht="27.6" customHeight="1" x14ac:dyDescent="0.25">
      <c r="A103" s="64" t="s">
        <v>88</v>
      </c>
      <c r="B103" s="65" t="s">
        <v>89</v>
      </c>
      <c r="C103" s="65"/>
      <c r="D103" s="65"/>
      <c r="E103" s="65"/>
      <c r="F103" s="65"/>
      <c r="G103" s="65"/>
      <c r="H103" s="41"/>
      <c r="I103" s="61"/>
      <c r="J103" s="66"/>
      <c r="K103" s="53">
        <v>4319.8500000000004</v>
      </c>
      <c r="L103" s="53"/>
      <c r="M103" s="71"/>
    </row>
    <row r="104" spans="1:13" ht="38.4" customHeight="1" x14ac:dyDescent="0.25">
      <c r="A104" s="64"/>
      <c r="B104" s="69"/>
      <c r="C104" s="69"/>
      <c r="D104" s="69"/>
      <c r="E104" s="48" t="s">
        <v>90</v>
      </c>
      <c r="F104" s="48"/>
      <c r="G104" s="48"/>
      <c r="H104" s="48"/>
      <c r="I104" s="61" t="s">
        <v>76</v>
      </c>
      <c r="J104" s="66">
        <v>12</v>
      </c>
      <c r="K104" s="53">
        <v>4319.8500000000004</v>
      </c>
      <c r="L104" s="53"/>
      <c r="M104" s="71">
        <f t="shared" ref="M104" si="3">K104/J104</f>
        <v>359.98750000000001</v>
      </c>
    </row>
    <row r="105" spans="1:13" ht="22.2" customHeight="1" x14ac:dyDescent="0.25">
      <c r="A105" s="64" t="s">
        <v>91</v>
      </c>
      <c r="B105" s="65" t="s">
        <v>92</v>
      </c>
      <c r="C105" s="65"/>
      <c r="D105" s="65"/>
      <c r="E105" s="65"/>
      <c r="F105" s="65"/>
      <c r="G105" s="65"/>
      <c r="H105" s="41"/>
      <c r="I105" s="61"/>
      <c r="J105" s="66"/>
      <c r="K105" s="53">
        <v>49691.64</v>
      </c>
      <c r="L105" s="53"/>
      <c r="M105" s="71"/>
    </row>
    <row r="106" spans="1:13" ht="36" customHeight="1" x14ac:dyDescent="0.25">
      <c r="A106" s="64"/>
      <c r="B106" s="69"/>
      <c r="C106" s="69"/>
      <c r="D106" s="69"/>
      <c r="E106" s="48" t="s">
        <v>93</v>
      </c>
      <c r="F106" s="48"/>
      <c r="G106" s="48"/>
      <c r="H106" s="48"/>
      <c r="I106" s="61" t="s">
        <v>76</v>
      </c>
      <c r="J106" s="66">
        <v>12</v>
      </c>
      <c r="K106" s="53">
        <v>49691.64</v>
      </c>
      <c r="L106" s="53"/>
      <c r="M106" s="71">
        <f t="shared" ref="M106" si="4">K106/J106</f>
        <v>4140.97</v>
      </c>
    </row>
    <row r="107" spans="1:13" ht="34.799999999999997" customHeight="1" x14ac:dyDescent="0.25">
      <c r="A107" s="64" t="s">
        <v>94</v>
      </c>
      <c r="B107" s="65" t="s">
        <v>95</v>
      </c>
      <c r="C107" s="65"/>
      <c r="D107" s="65"/>
      <c r="E107" s="65"/>
      <c r="F107" s="65"/>
      <c r="G107" s="65"/>
      <c r="H107" s="41"/>
      <c r="I107" s="61"/>
      <c r="J107" s="66"/>
      <c r="K107" s="53">
        <f>K108</f>
        <v>12240</v>
      </c>
      <c r="L107" s="53"/>
      <c r="M107" s="71"/>
    </row>
    <row r="108" spans="1:13" ht="40.200000000000003" customHeight="1" x14ac:dyDescent="0.25">
      <c r="A108" s="64"/>
      <c r="B108" s="69"/>
      <c r="C108" s="69"/>
      <c r="D108" s="69"/>
      <c r="E108" s="48" t="s">
        <v>96</v>
      </c>
      <c r="F108" s="48"/>
      <c r="G108" s="48"/>
      <c r="H108" s="48"/>
      <c r="I108" s="61" t="s">
        <v>76</v>
      </c>
      <c r="J108" s="66">
        <v>12</v>
      </c>
      <c r="K108" s="53">
        <v>12240</v>
      </c>
      <c r="L108" s="53"/>
      <c r="M108" s="71">
        <f t="shared" ref="M108" si="5">K108/J108</f>
        <v>1020</v>
      </c>
    </row>
    <row r="109" spans="1:13" x14ac:dyDescent="0.25">
      <c r="A109" s="73"/>
      <c r="B109" s="65" t="s">
        <v>46</v>
      </c>
      <c r="C109" s="65"/>
      <c r="D109" s="65"/>
      <c r="E109" s="65"/>
      <c r="F109" s="65"/>
      <c r="G109" s="65"/>
      <c r="H109" s="41"/>
      <c r="I109" s="61"/>
      <c r="J109" s="66"/>
      <c r="K109" s="53">
        <f>K110</f>
        <v>67644.36</v>
      </c>
      <c r="L109" s="53"/>
      <c r="M109" s="71"/>
    </row>
    <row r="110" spans="1:13" ht="33.6" customHeight="1" x14ac:dyDescent="0.25">
      <c r="A110" s="54"/>
      <c r="B110" s="69"/>
      <c r="C110" s="69"/>
      <c r="D110" s="69"/>
      <c r="E110" s="48" t="s">
        <v>97</v>
      </c>
      <c r="F110" s="48"/>
      <c r="G110" s="48"/>
      <c r="H110" s="48"/>
      <c r="I110" s="61" t="s">
        <v>76</v>
      </c>
      <c r="J110" s="66">
        <v>12</v>
      </c>
      <c r="K110" s="53">
        <v>67644.36</v>
      </c>
      <c r="L110" s="53"/>
      <c r="M110" s="71">
        <f>K110/J110</f>
        <v>5637.03</v>
      </c>
    </row>
    <row r="111" spans="1:13" x14ac:dyDescent="0.25">
      <c r="A111" s="54"/>
      <c r="B111" s="65" t="s">
        <v>47</v>
      </c>
      <c r="C111" s="65"/>
      <c r="D111" s="65"/>
      <c r="E111" s="65"/>
      <c r="F111" s="65"/>
      <c r="G111" s="65"/>
      <c r="H111" s="41"/>
      <c r="I111" s="61"/>
      <c r="J111" s="66"/>
      <c r="K111" s="53">
        <f>K112</f>
        <v>28137.82</v>
      </c>
      <c r="L111" s="53"/>
      <c r="M111" s="71"/>
    </row>
    <row r="112" spans="1:13" ht="51" customHeight="1" x14ac:dyDescent="0.25">
      <c r="A112" s="54"/>
      <c r="B112" s="69"/>
      <c r="C112" s="69"/>
      <c r="D112" s="69"/>
      <c r="E112" s="48" t="s">
        <v>98</v>
      </c>
      <c r="F112" s="48"/>
      <c r="G112" s="48"/>
      <c r="H112" s="48"/>
      <c r="I112" s="61" t="s">
        <v>76</v>
      </c>
      <c r="J112" s="66">
        <v>12</v>
      </c>
      <c r="K112" s="53">
        <v>28137.82</v>
      </c>
      <c r="L112" s="53"/>
      <c r="M112" s="71">
        <f>K112/J112</f>
        <v>2344.8183333333332</v>
      </c>
    </row>
    <row r="113" spans="1:13" x14ac:dyDescent="0.25">
      <c r="A113" s="54"/>
      <c r="B113" s="65" t="s">
        <v>48</v>
      </c>
      <c r="C113" s="65"/>
      <c r="D113" s="65"/>
      <c r="E113" s="65"/>
      <c r="F113" s="65"/>
      <c r="G113" s="65"/>
      <c r="H113" s="41"/>
      <c r="I113" s="61"/>
      <c r="J113" s="66"/>
      <c r="K113" s="53">
        <f>K114</f>
        <v>15669</v>
      </c>
      <c r="L113" s="53"/>
      <c r="M113" s="71"/>
    </row>
    <row r="114" spans="1:13" ht="19.8" customHeight="1" x14ac:dyDescent="0.25">
      <c r="A114" s="54"/>
      <c r="B114" s="69"/>
      <c r="C114" s="69"/>
      <c r="D114" s="69"/>
      <c r="E114" s="48" t="s">
        <v>99</v>
      </c>
      <c r="F114" s="48"/>
      <c r="G114" s="48"/>
      <c r="H114" s="48"/>
      <c r="I114" s="61" t="s">
        <v>76</v>
      </c>
      <c r="J114" s="66">
        <v>12</v>
      </c>
      <c r="K114" s="53">
        <v>15669</v>
      </c>
      <c r="L114" s="53"/>
      <c r="M114" s="71">
        <f>K114/J114</f>
        <v>1305.75</v>
      </c>
    </row>
    <row r="115" spans="1:13" ht="15" customHeight="1" x14ac:dyDescent="0.25">
      <c r="A115" s="73"/>
      <c r="B115" s="74" t="s">
        <v>49</v>
      </c>
      <c r="C115" s="74"/>
      <c r="D115" s="74"/>
      <c r="E115" s="75">
        <f>I54</f>
        <v>337675.77</v>
      </c>
      <c r="F115" s="75"/>
      <c r="G115" s="75"/>
      <c r="H115" s="75"/>
      <c r="I115" s="75"/>
      <c r="J115" s="75"/>
      <c r="K115" s="75"/>
      <c r="L115" s="75"/>
      <c r="M115" s="71"/>
    </row>
  </sheetData>
  <mergeCells count="242">
    <mergeCell ref="E106:H106"/>
    <mergeCell ref="K106:L106"/>
    <mergeCell ref="B107:G107"/>
    <mergeCell ref="K107:L107"/>
    <mergeCell ref="B108:D108"/>
    <mergeCell ref="E108:H108"/>
    <mergeCell ref="K108:L108"/>
    <mergeCell ref="K101:L101"/>
    <mergeCell ref="B102:G102"/>
    <mergeCell ref="K102:L102"/>
    <mergeCell ref="B103:G103"/>
    <mergeCell ref="K103:L103"/>
    <mergeCell ref="B104:D104"/>
    <mergeCell ref="E104:H104"/>
    <mergeCell ref="K104:L104"/>
    <mergeCell ref="K96:L96"/>
    <mergeCell ref="B97:D97"/>
    <mergeCell ref="E97:H97"/>
    <mergeCell ref="K97:L97"/>
    <mergeCell ref="B100:G100"/>
    <mergeCell ref="K100:L100"/>
    <mergeCell ref="B98:G98"/>
    <mergeCell ref="K92:L92"/>
    <mergeCell ref="B93:D93"/>
    <mergeCell ref="E93:H93"/>
    <mergeCell ref="K93:L93"/>
    <mergeCell ref="B94:G94"/>
    <mergeCell ref="K94:L94"/>
    <mergeCell ref="E89:H89"/>
    <mergeCell ref="K89:L89"/>
    <mergeCell ref="B90:D90"/>
    <mergeCell ref="E90:H90"/>
    <mergeCell ref="K90:L90"/>
    <mergeCell ref="B91:D91"/>
    <mergeCell ref="E91:H91"/>
    <mergeCell ref="K91:L91"/>
    <mergeCell ref="E85:H85"/>
    <mergeCell ref="K85:L85"/>
    <mergeCell ref="B86:G86"/>
    <mergeCell ref="K86:L86"/>
    <mergeCell ref="B87:D87"/>
    <mergeCell ref="E87:H87"/>
    <mergeCell ref="K87:L87"/>
    <mergeCell ref="E81:H81"/>
    <mergeCell ref="K81:L81"/>
    <mergeCell ref="B82:D82"/>
    <mergeCell ref="E82:H82"/>
    <mergeCell ref="K82:L82"/>
    <mergeCell ref="B83:D83"/>
    <mergeCell ref="E83:H83"/>
    <mergeCell ref="K83:L83"/>
    <mergeCell ref="E77:H77"/>
    <mergeCell ref="K77:L77"/>
    <mergeCell ref="B78:D78"/>
    <mergeCell ref="E78:H78"/>
    <mergeCell ref="K78:L78"/>
    <mergeCell ref="B79:D79"/>
    <mergeCell ref="E79:H79"/>
    <mergeCell ref="K79:L79"/>
    <mergeCell ref="E73:H73"/>
    <mergeCell ref="K73:L73"/>
    <mergeCell ref="B74:D74"/>
    <mergeCell ref="E74:H74"/>
    <mergeCell ref="K74:L74"/>
    <mergeCell ref="B75:D75"/>
    <mergeCell ref="E75:H75"/>
    <mergeCell ref="K75:L75"/>
    <mergeCell ref="E69:H69"/>
    <mergeCell ref="K69:L69"/>
    <mergeCell ref="B70:D70"/>
    <mergeCell ref="E70:H70"/>
    <mergeCell ref="K70:L70"/>
    <mergeCell ref="B71:G71"/>
    <mergeCell ref="K71:L71"/>
    <mergeCell ref="K65:L65"/>
    <mergeCell ref="B66:D66"/>
    <mergeCell ref="E66:H66"/>
    <mergeCell ref="K66:L66"/>
    <mergeCell ref="B67:D67"/>
    <mergeCell ref="E67:H67"/>
    <mergeCell ref="K67:L67"/>
    <mergeCell ref="E62:H62"/>
    <mergeCell ref="K62:L62"/>
    <mergeCell ref="B63:D63"/>
    <mergeCell ref="E63:H63"/>
    <mergeCell ref="K63:L63"/>
    <mergeCell ref="B64:D64"/>
    <mergeCell ref="E64:H64"/>
    <mergeCell ref="K64:L64"/>
    <mergeCell ref="B114:D114"/>
    <mergeCell ref="E114:H114"/>
    <mergeCell ref="K114:L114"/>
    <mergeCell ref="B115:D115"/>
    <mergeCell ref="E115:L115"/>
    <mergeCell ref="B58:D58"/>
    <mergeCell ref="E58:H58"/>
    <mergeCell ref="K58:L58"/>
    <mergeCell ref="B59:G59"/>
    <mergeCell ref="K59:L59"/>
    <mergeCell ref="B111:G111"/>
    <mergeCell ref="K111:L111"/>
    <mergeCell ref="B112:D112"/>
    <mergeCell ref="E112:H112"/>
    <mergeCell ref="K112:L112"/>
    <mergeCell ref="B113:G113"/>
    <mergeCell ref="K113:L113"/>
    <mergeCell ref="B109:G109"/>
    <mergeCell ref="K109:L109"/>
    <mergeCell ref="B110:D110"/>
    <mergeCell ref="E110:H110"/>
    <mergeCell ref="K110:L110"/>
    <mergeCell ref="B105:G105"/>
    <mergeCell ref="K105:L105"/>
    <mergeCell ref="B106:D106"/>
    <mergeCell ref="B99:D99"/>
    <mergeCell ref="E99:H99"/>
    <mergeCell ref="K99:L99"/>
    <mergeCell ref="B101:D101"/>
    <mergeCell ref="E101:H101"/>
    <mergeCell ref="K98:L98"/>
    <mergeCell ref="B95:D95"/>
    <mergeCell ref="E95:H95"/>
    <mergeCell ref="K95:L95"/>
    <mergeCell ref="B96:G96"/>
    <mergeCell ref="B92:D92"/>
    <mergeCell ref="E92:H92"/>
    <mergeCell ref="B88:D88"/>
    <mergeCell ref="E88:H88"/>
    <mergeCell ref="K88:L88"/>
    <mergeCell ref="B89:D89"/>
    <mergeCell ref="B84:D84"/>
    <mergeCell ref="E84:H84"/>
    <mergeCell ref="K84:L84"/>
    <mergeCell ref="B85:D85"/>
    <mergeCell ref="B80:D80"/>
    <mergeCell ref="E80:H80"/>
    <mergeCell ref="K80:L80"/>
    <mergeCell ref="B81:D81"/>
    <mergeCell ref="B76:D76"/>
    <mergeCell ref="E76:H76"/>
    <mergeCell ref="K76:L76"/>
    <mergeCell ref="B77:D77"/>
    <mergeCell ref="B72:D72"/>
    <mergeCell ref="E72:H72"/>
    <mergeCell ref="K72:L72"/>
    <mergeCell ref="B73:D73"/>
    <mergeCell ref="B68:D68"/>
    <mergeCell ref="E68:H68"/>
    <mergeCell ref="K68:L68"/>
    <mergeCell ref="B69:D69"/>
    <mergeCell ref="B65:D65"/>
    <mergeCell ref="E65:H65"/>
    <mergeCell ref="B61:D61"/>
    <mergeCell ref="E61:H61"/>
    <mergeCell ref="K61:L61"/>
    <mergeCell ref="B62:D62"/>
    <mergeCell ref="B60:G60"/>
    <mergeCell ref="K60:L60"/>
    <mergeCell ref="B52:H52"/>
    <mergeCell ref="I52:K52"/>
    <mergeCell ref="B53:H53"/>
    <mergeCell ref="I53:K53"/>
    <mergeCell ref="B54:H54"/>
    <mergeCell ref="I54:K54"/>
    <mergeCell ref="B49:H49"/>
    <mergeCell ref="I49:K49"/>
    <mergeCell ref="B50:H50"/>
    <mergeCell ref="I50:J50"/>
    <mergeCell ref="B51:H51"/>
    <mergeCell ref="I51:K51"/>
    <mergeCell ref="B46:H46"/>
    <mergeCell ref="I46:K46"/>
    <mergeCell ref="B47:H47"/>
    <mergeCell ref="I47:K47"/>
    <mergeCell ref="B48:H48"/>
    <mergeCell ref="I48:K48"/>
    <mergeCell ref="B43:H43"/>
    <mergeCell ref="I43:K43"/>
    <mergeCell ref="B44:H44"/>
    <mergeCell ref="I44:K44"/>
    <mergeCell ref="B45:H45"/>
    <mergeCell ref="I45:K45"/>
    <mergeCell ref="B40:H40"/>
    <mergeCell ref="I40:K40"/>
    <mergeCell ref="B41:H41"/>
    <mergeCell ref="I41:K41"/>
    <mergeCell ref="B42:H42"/>
    <mergeCell ref="I42:K42"/>
    <mergeCell ref="B37:H37"/>
    <mergeCell ref="I37:K37"/>
    <mergeCell ref="B38:H38"/>
    <mergeCell ref="I38:K38"/>
    <mergeCell ref="B39:H39"/>
    <mergeCell ref="I39:K39"/>
    <mergeCell ref="B34:H34"/>
    <mergeCell ref="I34:K34"/>
    <mergeCell ref="B35:H35"/>
    <mergeCell ref="I35:K35"/>
    <mergeCell ref="B36:H36"/>
    <mergeCell ref="I36:K36"/>
    <mergeCell ref="B31:H31"/>
    <mergeCell ref="I31:K31"/>
    <mergeCell ref="B32:G32"/>
    <mergeCell ref="I32:K32"/>
    <mergeCell ref="B33:H33"/>
    <mergeCell ref="I33:K33"/>
    <mergeCell ref="C24:H24"/>
    <mergeCell ref="I24:J24"/>
    <mergeCell ref="C25:H25"/>
    <mergeCell ref="I25:J25"/>
    <mergeCell ref="C26:H26"/>
    <mergeCell ref="I26:J26"/>
    <mergeCell ref="C21:H21"/>
    <mergeCell ref="I21:J21"/>
    <mergeCell ref="C22:H22"/>
    <mergeCell ref="I22:J22"/>
    <mergeCell ref="C23:H23"/>
    <mergeCell ref="I23:J23"/>
    <mergeCell ref="C18:H18"/>
    <mergeCell ref="I18:J18"/>
    <mergeCell ref="C19:H19"/>
    <mergeCell ref="I19:J19"/>
    <mergeCell ref="C20:H20"/>
    <mergeCell ref="I20:J20"/>
    <mergeCell ref="C15:H15"/>
    <mergeCell ref="I15:J15"/>
    <mergeCell ref="C16:H16"/>
    <mergeCell ref="I16:J16"/>
    <mergeCell ref="C17:H17"/>
    <mergeCell ref="I17:J17"/>
    <mergeCell ref="C12:H12"/>
    <mergeCell ref="I12:J12"/>
    <mergeCell ref="C13:H13"/>
    <mergeCell ref="I13:J13"/>
    <mergeCell ref="C14:H14"/>
    <mergeCell ref="I14:J14"/>
    <mergeCell ref="C6:F6"/>
    <mergeCell ref="C7:F7"/>
    <mergeCell ref="C10:H10"/>
    <mergeCell ref="I10:J10"/>
    <mergeCell ref="C11:H11"/>
    <mergeCell ref="I11:J11"/>
  </mergeCells>
  <pageMargins left="0.23622047244094491" right="0.23622047244094491" top="0.74803149606299213" bottom="0.74803149606299213" header="0.31496062992125984" footer="0.31496062992125984"/>
  <pageSetup paperSize="9" scale="60" fitToHeight="3" orientation="portrait" horizontalDpi="0" verticalDpi="0" r:id="rId1"/>
  <colBreaks count="1" manualBreakCount="1">
    <brk id="13" max="1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2016-02-10T08:18:04Z</dcterms:modified>
</cp:coreProperties>
</file>