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Лист1!$A$1:$M$138</definedName>
  </definedNames>
  <calcPr calcId="145621"/>
</workbook>
</file>

<file path=xl/calcChain.xml><?xml version="1.0" encoding="utf-8"?>
<calcChain xmlns="http://schemas.openxmlformats.org/spreadsheetml/2006/main">
  <c r="I48" i="1" l="1"/>
  <c r="K129" i="1" l="1"/>
  <c r="K125" i="1"/>
  <c r="K101" i="1"/>
  <c r="I15" i="1" l="1"/>
  <c r="N14" i="1"/>
  <c r="N13" i="1"/>
  <c r="I53" i="1"/>
  <c r="I52" i="1"/>
  <c r="I51" i="1"/>
  <c r="M136" i="1" l="1"/>
  <c r="K135" i="1"/>
  <c r="M134" i="1"/>
  <c r="K133" i="1"/>
  <c r="M132" i="1"/>
  <c r="K131" i="1"/>
  <c r="I47" i="1"/>
  <c r="I44" i="1"/>
  <c r="I43" i="1"/>
  <c r="I42" i="1"/>
  <c r="I39" i="1"/>
  <c r="I38" i="1"/>
  <c r="I36" i="1"/>
  <c r="I35" i="1"/>
  <c r="I34" i="1"/>
  <c r="I33" i="1"/>
  <c r="K124" i="1"/>
  <c r="I49" i="1" s="1"/>
  <c r="I16" i="1" s="1"/>
  <c r="I14" i="1" s="1"/>
  <c r="M126" i="1"/>
  <c r="M128" i="1"/>
  <c r="M122" i="1"/>
  <c r="M121" i="1"/>
  <c r="M119" i="1"/>
  <c r="M117" i="1"/>
  <c r="M104" i="1"/>
  <c r="M111" i="1"/>
  <c r="M109" i="1"/>
  <c r="M95" i="1"/>
  <c r="M94" i="1"/>
  <c r="M70" i="1"/>
  <c r="M130" i="1"/>
  <c r="M123" i="1"/>
  <c r="M114" i="1"/>
  <c r="M112" i="1"/>
  <c r="M106" i="1"/>
  <c r="M102" i="1"/>
  <c r="M100" i="1"/>
  <c r="M99" i="1"/>
  <c r="M98" i="1"/>
  <c r="M97" i="1"/>
  <c r="M96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3" i="1"/>
  <c r="M72" i="1"/>
  <c r="M71" i="1"/>
  <c r="M69" i="1"/>
  <c r="M68" i="1"/>
  <c r="M67" i="1"/>
  <c r="M66" i="1"/>
  <c r="M65" i="1"/>
  <c r="M64" i="1"/>
  <c r="M63" i="1"/>
  <c r="M62" i="1"/>
  <c r="M61" i="1"/>
  <c r="I17" i="1"/>
  <c r="I26" i="1" s="1"/>
  <c r="I41" i="1" l="1"/>
  <c r="I32" i="1"/>
  <c r="I23" i="1"/>
  <c r="I54" i="1" l="1"/>
  <c r="E137" i="1" s="1"/>
  <c r="K59" i="1"/>
  <c r="I25" i="1" l="1"/>
</calcChain>
</file>

<file path=xl/sharedStrings.xml><?xml version="1.0" encoding="utf-8"?>
<sst xmlns="http://schemas.openxmlformats.org/spreadsheetml/2006/main" count="243" uniqueCount="154">
  <si>
    <t>Форма 2.8 Отчет об исполнении договора управления МКД</t>
  </si>
  <si>
    <t>ул. Володарского,25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</si>
  <si>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</si>
  <si>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</si>
  <si>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</si>
  <si>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</si>
  <si>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</si>
  <si>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</si>
  <si>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</si>
  <si>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</si>
  <si>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</si>
  <si>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</si>
  <si>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</si>
  <si>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</si>
  <si>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</si>
  <si>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</si>
  <si>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</si>
  <si>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</si>
  <si>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</si>
  <si>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</si>
  <si>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</si>
  <si>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</si>
  <si>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</si>
  <si>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</si>
  <si>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</si>
  <si>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Задолженность потребителей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</si>
  <si>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</si>
  <si>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</si>
  <si>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</si>
  <si>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Содержание общего имущества всего, в .т.ч.:</t>
  </si>
  <si>
    <t>Обслуживание конструктивных элементов жилого дома (ООО "Универсал-ЖХ")</t>
  </si>
  <si>
    <t>Обслуживание внутридомового сантехнического оборудования (ООО "СанТехРемонт")</t>
  </si>
  <si>
    <t>Обслуживание внутридомовой системы электроснабжения (ООО "ЭлектроРемонт")</t>
  </si>
  <si>
    <t>Аварийное обслуживание (ООО "АРС")</t>
  </si>
  <si>
    <t>Дератизация,дезинсекция,дезинфекция (ООО "Центр дезинфекции")</t>
  </si>
  <si>
    <t>Общие мероприятия</t>
  </si>
  <si>
    <t>Благоустройство территории (ООО"Триссо")</t>
  </si>
  <si>
    <t>Прочие расходы</t>
  </si>
  <si>
    <t>Текущий ремонт- всего, в т.ч.</t>
  </si>
  <si>
    <t>Система ЦО (ООО "СанТехРемонт")</t>
  </si>
  <si>
    <t>Система ХВС (ООО "СанТехРемонт")</t>
  </si>
  <si>
    <t>Конструктивные элементы здания (ООО "Универсал-ЖХ")</t>
  </si>
  <si>
    <t>Система ГВС (ООО "СанТехРемонт")</t>
  </si>
  <si>
    <t>Система КНС (АРС)</t>
  </si>
  <si>
    <t>Система электроснабжения (ООО "ЭлектроРемонт")</t>
  </si>
  <si>
    <t xml:space="preserve">Прочие работы </t>
  </si>
  <si>
    <t>Управление общим имуществом</t>
  </si>
  <si>
    <t>Сбор и вывоз ТБО</t>
  </si>
  <si>
    <t>ТО ВДГО и АДО</t>
  </si>
  <si>
    <t>Уборка мест общего пользования</t>
  </si>
  <si>
    <t>Итого расходов</t>
  </si>
  <si>
    <t>4. Детальный перечень проведенных  работ (оказанных услуг) по содержанию и ремонту общего имущества</t>
  </si>
  <si>
    <t>№</t>
  </si>
  <si>
    <t>Статья расхода</t>
  </si>
  <si>
    <t>Содержание работ</t>
  </si>
  <si>
    <t>Ед. изм.</t>
  </si>
  <si>
    <t>Объем</t>
  </si>
  <si>
    <t>Сумма затрат</t>
  </si>
  <si>
    <t>Стоимость на ед.измерения</t>
  </si>
  <si>
    <t xml:space="preserve">1     </t>
  </si>
  <si>
    <t>Содержание общего имущества</t>
  </si>
  <si>
    <t xml:space="preserve">1.01  </t>
  </si>
  <si>
    <t>шт</t>
  </si>
  <si>
    <t>Осмотр конструктивных элементов здания</t>
  </si>
  <si>
    <t>дом</t>
  </si>
  <si>
    <t xml:space="preserve">Осмотр оголовков с целью передотвращения их обмерзания </t>
  </si>
  <si>
    <t xml:space="preserve">Проверка вентканалов </t>
  </si>
  <si>
    <t xml:space="preserve">Проверка газовентканалов </t>
  </si>
  <si>
    <t xml:space="preserve">1.02  </t>
  </si>
  <si>
    <t>пог. м</t>
  </si>
  <si>
    <t xml:space="preserve">испытание на прочность и плотность (опрессовка) </t>
  </si>
  <si>
    <t>Навеска табличек на эл.узел и водомер (подвал)</t>
  </si>
  <si>
    <t>Подключение ЦО (элеватор)</t>
  </si>
  <si>
    <t xml:space="preserve">промывка систем теплопотребления </t>
  </si>
  <si>
    <t>Снятие показаний водомеров (подвал)</t>
  </si>
  <si>
    <t xml:space="preserve">1.03  </t>
  </si>
  <si>
    <t xml:space="preserve">Монтаж светильника с лампой накаливания </t>
  </si>
  <si>
    <t xml:space="preserve">Общие (плановые)осмотры системы электроснабжения с проверкой заземляющего устройства </t>
  </si>
  <si>
    <t xml:space="preserve">Осмотр ВРУ вводных и этажных шкафов с подтяжкой контактных соединений. </t>
  </si>
  <si>
    <t>мес</t>
  </si>
  <si>
    <t xml:space="preserve">Осмотр общедомовых эл.сетей в техн.подвалах, на лестн.клетках и чердаках.Осмотр этажных щитков. </t>
  </si>
  <si>
    <t xml:space="preserve">Осмотр светильников с заменой сгоревших ламп и стартеров в подъездах,чердаках и подвалах. </t>
  </si>
  <si>
    <t xml:space="preserve">Проверка целостности линий электроснабжения </t>
  </si>
  <si>
    <t xml:space="preserve">Смена лампы накаливания </t>
  </si>
  <si>
    <t xml:space="preserve">1.07  </t>
  </si>
  <si>
    <t xml:space="preserve">аварийное обслуживание </t>
  </si>
  <si>
    <t xml:space="preserve">1.10  </t>
  </si>
  <si>
    <t xml:space="preserve">проведение мероприятий, связанных с общими собраниями ,общий плановый осмотр здания в целом,прочее </t>
  </si>
  <si>
    <t xml:space="preserve">1.12  </t>
  </si>
  <si>
    <t xml:space="preserve">санитарная уборка территории </t>
  </si>
  <si>
    <t xml:space="preserve">2     </t>
  </si>
  <si>
    <t>Текущий ремонт</t>
  </si>
  <si>
    <t xml:space="preserve">2.02  </t>
  </si>
  <si>
    <t>Система ЦО (ООО"СанТехРемонт")</t>
  </si>
  <si>
    <t>*</t>
  </si>
  <si>
    <t xml:space="preserve">отогрев ливнестока паровиком </t>
  </si>
  <si>
    <t xml:space="preserve">2.03  </t>
  </si>
  <si>
    <t>Система ХВС</t>
  </si>
  <si>
    <t xml:space="preserve">Смена стояка ХВС </t>
  </si>
  <si>
    <t xml:space="preserve">2.06  </t>
  </si>
  <si>
    <t>Конструктивные элементы (ООО "Универсал-ЖХ")</t>
  </si>
  <si>
    <t>2.6.08</t>
  </si>
  <si>
    <t>Ремонт крыльца</t>
  </si>
  <si>
    <t xml:space="preserve">Изготовление  и установка скамейки </t>
  </si>
  <si>
    <t>2.6.10</t>
  </si>
  <si>
    <t>Ремонт водостока</t>
  </si>
  <si>
    <t xml:space="preserve">Дополнительные работы при вскрытии и закрытии ниш для замены розлива ХВС </t>
  </si>
  <si>
    <t xml:space="preserve">2.10  </t>
  </si>
  <si>
    <t>Прочие работы</t>
  </si>
  <si>
    <t xml:space="preserve">Отогрев ливнестока паровиком </t>
  </si>
  <si>
    <t xml:space="preserve">снос деревьев </t>
  </si>
  <si>
    <t xml:space="preserve">3     </t>
  </si>
  <si>
    <t xml:space="preserve">3.1   </t>
  </si>
  <si>
    <t>Услуги паспортной службы по регистрационному учету граждан</t>
  </si>
  <si>
    <t xml:space="preserve">Услуги паспортной службы по регистрационному учету граждан </t>
  </si>
  <si>
    <t xml:space="preserve">3.3   </t>
  </si>
  <si>
    <t>Расходы по управлению многоквартирным домом</t>
  </si>
  <si>
    <t xml:space="preserve">Услуги по управлению многоквартирным домом </t>
  </si>
  <si>
    <t xml:space="preserve">3.4   </t>
  </si>
  <si>
    <t>Услуги по сбору, начислению, и обработке платы за жилищные услуги</t>
  </si>
  <si>
    <t xml:space="preserve">Услуги вычислительного центра (ООО "РИЦ ЖХ") </t>
  </si>
  <si>
    <t>Услуги по сбору и вывозу твердых бытовых отходов</t>
  </si>
  <si>
    <t>Техническое обслуживание внутридомового газового оборудования и аварийно-диспетчерское обслуживание</t>
  </si>
  <si>
    <t>Услуги по уборке мест общего пользования</t>
  </si>
  <si>
    <t>Директор</t>
  </si>
  <si>
    <t>Кызылов А.Д.</t>
  </si>
  <si>
    <t>Заделка отверстий  (кв.95)</t>
  </si>
  <si>
    <t>Изготовление и установка скамеек (4 под.)</t>
  </si>
  <si>
    <t>Навеска доски объявлений (1-8 под.; 4,6 п.)</t>
  </si>
  <si>
    <t xml:space="preserve">Навеска таблички название улицы </t>
  </si>
  <si>
    <t>Навеска таблички с № квартир (1-8 под.)</t>
  </si>
  <si>
    <t>Окраска металлических конструкций  (3,4,5 под.)</t>
  </si>
  <si>
    <t>м2</t>
  </si>
  <si>
    <t>Окраска перил (1-6,8  под.)</t>
  </si>
  <si>
    <t>Остекление лестничных клеток (4 под.)</t>
  </si>
  <si>
    <t>Установка скамейки (8 под.)</t>
  </si>
  <si>
    <t>Выпуск воздуха на ЦО (кв.121; кв.63)</t>
  </si>
  <si>
    <t>Замена вентиля (эл.узел; элеватор)</t>
  </si>
  <si>
    <t>Замена сгона (кв.88)</t>
  </si>
  <si>
    <t>Замена участка стояка ЦО (кв.95,98)</t>
  </si>
  <si>
    <t>Запитка системы ЦО (элеватор)</t>
  </si>
  <si>
    <t>Обследование КНС (КТК-Трейд; кв.76; кв.79; подвал; Промтехстрой)</t>
  </si>
  <si>
    <t>Обследование после аварии (кв.62; кв.45; кв.5,9)</t>
  </si>
  <si>
    <t>Обследование ЦО (кв.116; кв.95,98; кв.105; кв.88; кв.40; кв.38; кв.3; кв.90,100,103; кв.90)</t>
  </si>
  <si>
    <t>Обход систем ЦО, ХВС, КНС (элеваторный узел, подвал)</t>
  </si>
  <si>
    <t>Обход систем ЦО, ХВС, КНС, снятие параметров ЦО (элеваторный узел, подвал)</t>
  </si>
  <si>
    <t>Отключение ЦО (эл.узел)</t>
  </si>
  <si>
    <t xml:space="preserve">Устранение протечки на системе КНС </t>
  </si>
  <si>
    <t>Устранение протечки на ЦО (кв.91; кв.65; кв.50; кв.15; кв.66; 1 под.; кв.19; подъезд)</t>
  </si>
  <si>
    <t xml:space="preserve">Смена розлива ХВС </t>
  </si>
  <si>
    <t xml:space="preserve">2.05  </t>
  </si>
  <si>
    <t xml:space="preserve">Электромонтажные работы </t>
  </si>
  <si>
    <t xml:space="preserve">Обследование и выдача технического заключения о причинах возникновения трещин на фасаде </t>
  </si>
  <si>
    <t>долг только ТО,ТР и упр.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</si>
</sst>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3"/>
      <color theme="1"/>
      <name val="Cambria"/>
      <family val="1"/>
      <charset val="204"/>
      <scheme val="major"/>
    </font>
    <font>
      <b/>
      <sz val="13"/>
      <color rgb="FF000000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i/>
      <sz val="13"/>
      <color theme="1"/>
      <name val="Cambria"/>
      <family val="1"/>
      <charset val="204"/>
      <scheme val="major"/>
    </font>
    <font>
      <sz val="13"/>
      <color rgb="FFFF0000"/>
      <name val="Cambria"/>
      <family val="1"/>
      <charset val="204"/>
      <scheme val="major"/>
    </font>
    <font>
      <sz val="13"/>
      <name val="Cambria"/>
      <family val="1"/>
      <charset val="204"/>
      <scheme val="major"/>
    </font>
    <font>
      <b/>
      <i/>
      <sz val="13"/>
      <name val="Cambria"/>
      <family val="1"/>
      <charset val="204"/>
      <scheme val="major"/>
    </font>
    <font>
      <b/>
      <sz val="13"/>
      <name val="Cambria"/>
      <family val="1"/>
      <charset val="204"/>
      <scheme val="major"/>
    </font>
    <font>
      <sz val="13"/>
      <color rgb="FF7030A0"/>
      <name val="Cambria"/>
      <family val="1"/>
      <charset val="204"/>
      <scheme val="maj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4" fontId="7" fillId="0" borderId="0" xfId="0" applyNumberFormat="1" applyFont="1"/>
    <xf numFmtId="0" fontId="6" fillId="0" borderId="1" xfId="0" applyFont="1" applyFill="1" applyBorder="1" applyAlignment="1">
      <alignment horizontal="center"/>
    </xf>
    <xf numFmtId="0" fontId="2" fillId="0" borderId="0" xfId="0" applyFont="1" applyFill="1"/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1" applyNumberFormat="1" applyFont="1" applyBorder="1" applyAlignment="1"/>
    <xf numFmtId="0" fontId="8" fillId="0" borderId="4" xfId="1" applyNumberFormat="1" applyFont="1" applyBorder="1" applyAlignment="1">
      <alignment horizontal="left" wrapText="1"/>
    </xf>
    <xf numFmtId="0" fontId="2" fillId="0" borderId="1" xfId="0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8" fillId="0" borderId="1" xfId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8" fillId="0" borderId="1" xfId="1" applyNumberFormat="1" applyFont="1" applyBorder="1" applyAlignment="1">
      <alignment horizontal="left"/>
    </xf>
    <xf numFmtId="0" fontId="8" fillId="0" borderId="1" xfId="1" applyNumberFormat="1" applyFont="1" applyBorder="1" applyAlignment="1">
      <alignment horizontal="right"/>
    </xf>
    <xf numFmtId="0" fontId="2" fillId="0" borderId="1" xfId="0" applyFont="1" applyFill="1" applyBorder="1"/>
    <xf numFmtId="2" fontId="2" fillId="0" borderId="2" xfId="0" applyNumberFormat="1" applyFont="1" applyFill="1" applyBorder="1"/>
    <xf numFmtId="0" fontId="2" fillId="0" borderId="0" xfId="0" applyFont="1" applyBorder="1"/>
    <xf numFmtId="164" fontId="8" fillId="0" borderId="1" xfId="1" applyNumberFormat="1" applyFont="1" applyBorder="1" applyAlignment="1">
      <alignment horizontal="right"/>
    </xf>
    <xf numFmtId="0" fontId="8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right"/>
    </xf>
    <xf numFmtId="2" fontId="2" fillId="0" borderId="2" xfId="0" applyNumberFormat="1" applyFont="1" applyBorder="1"/>
    <xf numFmtId="2" fontId="2" fillId="0" borderId="1" xfId="0" applyNumberFormat="1" applyFont="1" applyBorder="1"/>
    <xf numFmtId="0" fontId="8" fillId="0" borderId="2" xfId="1" applyFont="1" applyBorder="1" applyAlignment="1">
      <alignment horizontal="left"/>
    </xf>
    <xf numFmtId="0" fontId="12" fillId="0" borderId="0" xfId="0" applyFont="1"/>
    <xf numFmtId="0" fontId="4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8" fillId="0" borderId="2" xfId="1" applyNumberFormat="1" applyFont="1" applyBorder="1" applyAlignment="1">
      <alignment horizontal="center"/>
    </xf>
    <xf numFmtId="0" fontId="8" fillId="0" borderId="3" xfId="1" applyNumberFormat="1" applyFont="1" applyBorder="1" applyAlignment="1">
      <alignment horizontal="center"/>
    </xf>
    <xf numFmtId="0" fontId="8" fillId="0" borderId="4" xfId="1" applyNumberFormat="1" applyFont="1" applyBorder="1" applyAlignment="1">
      <alignment horizontal="center"/>
    </xf>
    <xf numFmtId="0" fontId="8" fillId="0" borderId="1" xfId="1" applyNumberFormat="1" applyFont="1" applyBorder="1" applyAlignment="1">
      <alignment horizontal="center" wrapText="1"/>
    </xf>
    <xf numFmtId="0" fontId="9" fillId="0" borderId="2" xfId="1" applyNumberFormat="1" applyFont="1" applyBorder="1" applyAlignment="1">
      <alignment horizontal="center" wrapText="1"/>
    </xf>
    <xf numFmtId="0" fontId="9" fillId="0" borderId="3" xfId="1" applyNumberFormat="1" applyFont="1" applyBorder="1" applyAlignment="1">
      <alignment horizontal="center" wrapText="1"/>
    </xf>
    <xf numFmtId="4" fontId="10" fillId="0" borderId="1" xfId="1" applyNumberFormat="1" applyFont="1" applyBorder="1" applyAlignment="1">
      <alignment horizontal="center"/>
    </xf>
    <xf numFmtId="0" fontId="8" fillId="0" borderId="2" xfId="1" applyNumberFormat="1" applyFont="1" applyBorder="1" applyAlignment="1">
      <alignment horizontal="left" wrapText="1"/>
    </xf>
    <xf numFmtId="0" fontId="8" fillId="0" borderId="3" xfId="1" applyNumberFormat="1" applyFont="1" applyBorder="1" applyAlignment="1">
      <alignment horizontal="left" wrapText="1"/>
    </xf>
    <xf numFmtId="0" fontId="8" fillId="0" borderId="4" xfId="1" applyNumberFormat="1" applyFont="1" applyBorder="1" applyAlignment="1">
      <alignment horizontal="left" wrapText="1"/>
    </xf>
    <xf numFmtId="4" fontId="8" fillId="0" borderId="1" xfId="1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8" fillId="0" borderId="1" xfId="1" applyNumberFormat="1" applyFont="1" applyBorder="1" applyAlignment="1">
      <alignment horizontal="left" wrapText="1"/>
    </xf>
    <xf numFmtId="4" fontId="8" fillId="0" borderId="1" xfId="1" applyNumberFormat="1" applyFont="1" applyBorder="1" applyAlignment="1">
      <alignment horizontal="right"/>
    </xf>
    <xf numFmtId="0" fontId="9" fillId="0" borderId="4" xfId="1" applyNumberFormat="1" applyFont="1" applyBorder="1" applyAlignment="1">
      <alignment horizontal="center" wrapText="1"/>
    </xf>
    <xf numFmtId="0" fontId="8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left" wrapText="1"/>
    </xf>
    <xf numFmtId="4" fontId="11" fillId="0" borderId="0" xfId="1" applyNumberFormat="1" applyFont="1" applyBorder="1" applyAlignment="1">
      <alignment horizontal="right"/>
    </xf>
    <xf numFmtId="2" fontId="11" fillId="2" borderId="0" xfId="1" applyNumberFormat="1" applyFont="1" applyFill="1" applyBorder="1" applyAlignment="1">
      <alignment horizontal="right"/>
    </xf>
    <xf numFmtId="2" fontId="11" fillId="0" borderId="0" xfId="1" applyNumberFormat="1" applyFont="1" applyBorder="1" applyAlignment="1">
      <alignment horizontal="right"/>
    </xf>
    <xf numFmtId="0" fontId="10" fillId="0" borderId="1" xfId="1" applyNumberFormat="1" applyFont="1" applyBorder="1" applyAlignment="1">
      <alignment horizontal="left" wrapText="1"/>
    </xf>
    <xf numFmtId="2" fontId="8" fillId="0" borderId="1" xfId="1" applyNumberFormat="1" applyFont="1" applyBorder="1" applyAlignment="1">
      <alignment horizontal="right"/>
    </xf>
    <xf numFmtId="0" fontId="10" fillId="0" borderId="2" xfId="1" applyNumberFormat="1" applyFont="1" applyBorder="1" applyAlignment="1">
      <alignment horizontal="left" wrapText="1"/>
    </xf>
    <xf numFmtId="4" fontId="8" fillId="0" borderId="1" xfId="1" applyNumberFormat="1" applyFont="1" applyFill="1" applyBorder="1" applyAlignment="1">
      <alignment horizontal="right"/>
    </xf>
    <xf numFmtId="0" fontId="8" fillId="0" borderId="2" xfId="1" applyFont="1" applyBorder="1" applyAlignment="1">
      <alignment horizontal="left"/>
    </xf>
    <xf numFmtId="4" fontId="8" fillId="0" borderId="4" xfId="1" applyNumberFormat="1" applyFont="1" applyBorder="1" applyAlignment="1">
      <alignment horizontal="right"/>
    </xf>
    <xf numFmtId="4" fontId="8" fillId="0" borderId="2" xfId="1" applyNumberFormat="1" applyFont="1" applyBorder="1" applyAlignment="1">
      <alignment horizontal="center"/>
    </xf>
    <xf numFmtId="4" fontId="8" fillId="0" borderId="3" xfId="1" applyNumberFormat="1" applyFont="1" applyBorder="1" applyAlignment="1">
      <alignment horizontal="center"/>
    </xf>
    <xf numFmtId="4" fontId="8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8"/>
  <sheetViews>
    <sheetView tabSelected="1" view="pageBreakPreview" topLeftCell="A41" zoomScale="70" zoomScaleNormal="100" zoomScaleSheetLayoutView="70" workbookViewId="0">
      <selection activeCell="I49" sqref="I49:K49"/>
    </sheetView>
  </sheetViews>
  <sheetFormatPr defaultRowHeight="16.8" x14ac:dyDescent="0.3"/>
  <cols>
    <col min="1" max="1" width="8.88671875" style="1"/>
    <col min="2" max="2" width="9" style="1" bestFit="1" customWidth="1"/>
    <col min="3" max="3" width="8.88671875" style="1"/>
    <col min="4" max="4" width="12.33203125" style="1" customWidth="1"/>
    <col min="5" max="6" width="8.88671875" style="1"/>
    <col min="7" max="7" width="13.6640625" style="1" customWidth="1"/>
    <col min="8" max="8" width="30.44140625" style="1" customWidth="1"/>
    <col min="9" max="9" width="10.21875" style="1" customWidth="1"/>
    <col min="10" max="10" width="19.21875" style="1" customWidth="1"/>
    <col min="11" max="11" width="8.88671875" style="1"/>
    <col min="12" max="12" width="9.77734375" style="1" customWidth="1"/>
    <col min="13" max="13" width="17.5546875" style="1" customWidth="1"/>
    <col min="14" max="14" width="13.88671875" style="1" customWidth="1"/>
    <col min="15" max="20" width="8.88671875" style="1"/>
    <col min="21" max="21" width="10.44140625" style="1" bestFit="1" customWidth="1"/>
    <col min="22" max="16384" width="8.88671875" style="1"/>
  </cols>
  <sheetData>
    <row r="1" spans="2:15" x14ac:dyDescent="0.3">
      <c r="I1" s="2" t="s">
        <v>0</v>
      </c>
    </row>
    <row r="3" spans="2:15" x14ac:dyDescent="0.3">
      <c r="B3" s="3"/>
      <c r="K3" s="4" t="s">
        <v>1</v>
      </c>
    </row>
    <row r="4" spans="2:15" x14ac:dyDescent="0.3">
      <c r="B4" s="5" t="s">
        <v>2</v>
      </c>
    </row>
    <row r="5" spans="2:15" x14ac:dyDescent="0.3">
      <c r="B5" s="6">
        <v>1</v>
      </c>
      <c r="C5" s="6" t="s">
        <v>3</v>
      </c>
      <c r="D5" s="6"/>
      <c r="E5" s="6"/>
      <c r="F5" s="6"/>
      <c r="G5" s="7">
        <v>42094</v>
      </c>
      <c r="H5" s="8" t="s">
        <v>4</v>
      </c>
    </row>
    <row r="6" spans="2:15" x14ac:dyDescent="0.3">
      <c r="B6" s="6">
        <v>2</v>
      </c>
      <c r="C6" s="42" t="s">
        <v>5</v>
      </c>
      <c r="D6" s="43"/>
      <c r="E6" s="43"/>
      <c r="F6" s="44"/>
      <c r="G6" s="7">
        <v>41730</v>
      </c>
      <c r="H6" s="8" t="s">
        <v>4</v>
      </c>
    </row>
    <row r="7" spans="2:15" x14ac:dyDescent="0.3">
      <c r="B7" s="6">
        <v>3</v>
      </c>
      <c r="C7" s="42" t="s">
        <v>6</v>
      </c>
      <c r="D7" s="43"/>
      <c r="E7" s="43"/>
      <c r="F7" s="44"/>
      <c r="G7" s="7">
        <v>42094</v>
      </c>
      <c r="H7" s="8" t="s">
        <v>4</v>
      </c>
    </row>
    <row r="8" spans="2:15" x14ac:dyDescent="0.3">
      <c r="B8" s="9"/>
      <c r="C8" s="10"/>
    </row>
    <row r="9" spans="2:15" x14ac:dyDescent="0.3">
      <c r="B9" s="5" t="s">
        <v>7</v>
      </c>
      <c r="C9" s="10"/>
    </row>
    <row r="10" spans="2:15" x14ac:dyDescent="0.3">
      <c r="B10" s="6">
        <v>4</v>
      </c>
      <c r="C10" s="42" t="s">
        <v>8</v>
      </c>
      <c r="D10" s="43"/>
      <c r="E10" s="43"/>
      <c r="F10" s="43"/>
      <c r="G10" s="43"/>
      <c r="H10" s="44"/>
      <c r="I10" s="45">
        <v>0</v>
      </c>
      <c r="J10" s="45"/>
      <c r="K10" s="11" t="s">
        <v>9</v>
      </c>
    </row>
    <row r="11" spans="2:15" x14ac:dyDescent="0.3">
      <c r="B11" s="6">
        <v>5</v>
      </c>
      <c r="C11" s="46" t="s">
        <v>10</v>
      </c>
      <c r="D11" s="46"/>
      <c r="E11" s="46"/>
      <c r="F11" s="46"/>
      <c r="G11" s="46"/>
      <c r="H11" s="46"/>
      <c r="I11" s="45">
        <v>0</v>
      </c>
      <c r="J11" s="45"/>
      <c r="K11" s="12" t="s">
        <v>9</v>
      </c>
    </row>
    <row r="12" spans="2:15" x14ac:dyDescent="0.3">
      <c r="B12" s="6">
        <v>6</v>
      </c>
      <c r="C12" s="46" t="s">
        <v>11</v>
      </c>
      <c r="D12" s="46"/>
      <c r="E12" s="46"/>
      <c r="F12" s="46"/>
      <c r="G12" s="46"/>
      <c r="H12" s="46"/>
      <c r="I12" s="51">
        <v>371484.09</v>
      </c>
      <c r="J12" s="51"/>
      <c r="K12" s="12" t="s">
        <v>9</v>
      </c>
      <c r="O12" s="1" t="s">
        <v>153</v>
      </c>
    </row>
    <row r="13" spans="2:15" x14ac:dyDescent="0.3">
      <c r="B13" s="13">
        <v>7</v>
      </c>
      <c r="C13" s="49" t="s">
        <v>12</v>
      </c>
      <c r="D13" s="49"/>
      <c r="E13" s="49"/>
      <c r="F13" s="49"/>
      <c r="G13" s="49"/>
      <c r="H13" s="49"/>
      <c r="I13" s="52">
        <v>1541855.94</v>
      </c>
      <c r="J13" s="52"/>
      <c r="K13" s="14" t="s">
        <v>9</v>
      </c>
      <c r="N13" s="15">
        <f>I51</f>
        <v>239813.41</v>
      </c>
    </row>
    <row r="14" spans="2:15" x14ac:dyDescent="0.3">
      <c r="B14" s="6">
        <v>8</v>
      </c>
      <c r="C14" s="47" t="s">
        <v>13</v>
      </c>
      <c r="D14" s="47"/>
      <c r="E14" s="47"/>
      <c r="F14" s="47"/>
      <c r="G14" s="47"/>
      <c r="H14" s="47"/>
      <c r="I14" s="53">
        <f>I13-I15-I16</f>
        <v>1175981.19882</v>
      </c>
      <c r="J14" s="53"/>
      <c r="K14" s="12" t="s">
        <v>9</v>
      </c>
      <c r="N14" s="15">
        <f>I52</f>
        <v>115857.60000000001</v>
      </c>
    </row>
    <row r="15" spans="2:15" x14ac:dyDescent="0.3">
      <c r="B15" s="6">
        <v>9</v>
      </c>
      <c r="C15" s="47" t="s">
        <v>14</v>
      </c>
      <c r="D15" s="47"/>
      <c r="E15" s="47"/>
      <c r="F15" s="47"/>
      <c r="G15" s="47"/>
      <c r="H15" s="47"/>
      <c r="I15" s="48">
        <f>(I13-N13-N14-N15)*12.6%</f>
        <v>149459.30117999998</v>
      </c>
      <c r="J15" s="48"/>
      <c r="K15" s="16" t="s">
        <v>9</v>
      </c>
      <c r="L15" s="17"/>
      <c r="N15" s="18">
        <v>0</v>
      </c>
    </row>
    <row r="16" spans="2:15" x14ac:dyDescent="0.3">
      <c r="B16" s="6">
        <v>10</v>
      </c>
      <c r="C16" s="47" t="s">
        <v>15</v>
      </c>
      <c r="D16" s="47"/>
      <c r="E16" s="47"/>
      <c r="F16" s="47"/>
      <c r="G16" s="47"/>
      <c r="H16" s="47"/>
      <c r="I16" s="48">
        <f>I49</f>
        <v>216415.44</v>
      </c>
      <c r="J16" s="48"/>
      <c r="K16" s="12" t="s">
        <v>9</v>
      </c>
      <c r="N16" s="18"/>
    </row>
    <row r="17" spans="2:12" x14ac:dyDescent="0.3">
      <c r="B17" s="13">
        <v>11</v>
      </c>
      <c r="C17" s="49" t="s">
        <v>16</v>
      </c>
      <c r="D17" s="49"/>
      <c r="E17" s="49"/>
      <c r="F17" s="49"/>
      <c r="G17" s="49"/>
      <c r="H17" s="49"/>
      <c r="I17" s="50">
        <f>I18+I19+I20+I21+I22</f>
        <v>1498306.74</v>
      </c>
      <c r="J17" s="50"/>
      <c r="K17" s="14" t="s">
        <v>9</v>
      </c>
    </row>
    <row r="18" spans="2:12" x14ac:dyDescent="0.3">
      <c r="B18" s="6">
        <v>12</v>
      </c>
      <c r="C18" s="47" t="s">
        <v>17</v>
      </c>
      <c r="D18" s="47"/>
      <c r="E18" s="47"/>
      <c r="F18" s="47"/>
      <c r="G18" s="47"/>
      <c r="H18" s="47"/>
      <c r="I18" s="51">
        <v>1498306.74</v>
      </c>
      <c r="J18" s="51"/>
      <c r="K18" s="12" t="s">
        <v>9</v>
      </c>
    </row>
    <row r="19" spans="2:12" x14ac:dyDescent="0.3">
      <c r="B19" s="6">
        <v>13</v>
      </c>
      <c r="C19" s="47" t="s">
        <v>18</v>
      </c>
      <c r="D19" s="47"/>
      <c r="E19" s="47"/>
      <c r="F19" s="47"/>
      <c r="G19" s="47"/>
      <c r="H19" s="47"/>
      <c r="I19" s="45">
        <v>0</v>
      </c>
      <c r="J19" s="45"/>
      <c r="K19" s="12" t="s">
        <v>9</v>
      </c>
    </row>
    <row r="20" spans="2:12" x14ac:dyDescent="0.3">
      <c r="B20" s="6">
        <v>14</v>
      </c>
      <c r="C20" s="47" t="s">
        <v>19</v>
      </c>
      <c r="D20" s="47"/>
      <c r="E20" s="47"/>
      <c r="F20" s="47"/>
      <c r="G20" s="47"/>
      <c r="H20" s="47"/>
      <c r="I20" s="45">
        <v>0</v>
      </c>
      <c r="J20" s="45"/>
      <c r="K20" s="12" t="s">
        <v>9</v>
      </c>
    </row>
    <row r="21" spans="2:12" x14ac:dyDescent="0.3">
      <c r="B21" s="6">
        <v>15</v>
      </c>
      <c r="C21" s="47" t="s">
        <v>20</v>
      </c>
      <c r="D21" s="47"/>
      <c r="E21" s="47"/>
      <c r="F21" s="47"/>
      <c r="G21" s="47"/>
      <c r="H21" s="47"/>
      <c r="I21" s="45">
        <v>0</v>
      </c>
      <c r="J21" s="45"/>
      <c r="K21" s="12" t="s">
        <v>9</v>
      </c>
    </row>
    <row r="22" spans="2:12" x14ac:dyDescent="0.3">
      <c r="B22" s="6">
        <v>16</v>
      </c>
      <c r="C22" s="47" t="s">
        <v>21</v>
      </c>
      <c r="D22" s="47"/>
      <c r="E22" s="47"/>
      <c r="F22" s="47"/>
      <c r="G22" s="47"/>
      <c r="H22" s="47"/>
      <c r="I22" s="45">
        <v>0</v>
      </c>
      <c r="J22" s="45"/>
      <c r="K22" s="12" t="s">
        <v>9</v>
      </c>
    </row>
    <row r="23" spans="2:12" x14ac:dyDescent="0.3">
      <c r="B23" s="13">
        <v>17</v>
      </c>
      <c r="C23" s="49" t="s">
        <v>22</v>
      </c>
      <c r="D23" s="49"/>
      <c r="E23" s="49"/>
      <c r="F23" s="49"/>
      <c r="G23" s="49"/>
      <c r="H23" s="49"/>
      <c r="I23" s="50">
        <f>I17+I10+I11</f>
        <v>1498306.74</v>
      </c>
      <c r="J23" s="50"/>
      <c r="K23" s="14" t="s">
        <v>9</v>
      </c>
    </row>
    <row r="24" spans="2:12" x14ac:dyDescent="0.3">
      <c r="B24" s="6">
        <v>18</v>
      </c>
      <c r="C24" s="46" t="s">
        <v>23</v>
      </c>
      <c r="D24" s="46"/>
      <c r="E24" s="46"/>
      <c r="F24" s="46"/>
      <c r="G24" s="46"/>
      <c r="H24" s="46"/>
      <c r="I24" s="45">
        <v>0</v>
      </c>
      <c r="J24" s="45"/>
      <c r="K24" s="12" t="s">
        <v>9</v>
      </c>
    </row>
    <row r="25" spans="2:12" x14ac:dyDescent="0.3">
      <c r="B25" s="6">
        <v>19</v>
      </c>
      <c r="C25" s="46" t="s">
        <v>24</v>
      </c>
      <c r="D25" s="46"/>
      <c r="E25" s="46"/>
      <c r="F25" s="46"/>
      <c r="G25" s="46"/>
      <c r="H25" s="46"/>
      <c r="I25" s="65">
        <f>I17-I54</f>
        <v>42033.699999999953</v>
      </c>
      <c r="J25" s="45"/>
      <c r="K25" s="12" t="s">
        <v>9</v>
      </c>
    </row>
    <row r="26" spans="2:12" x14ac:dyDescent="0.3">
      <c r="B26" s="6">
        <v>20</v>
      </c>
      <c r="C26" s="46" t="s">
        <v>25</v>
      </c>
      <c r="D26" s="46"/>
      <c r="E26" s="46"/>
      <c r="F26" s="46"/>
      <c r="G26" s="46"/>
      <c r="H26" s="46"/>
      <c r="I26" s="45">
        <f>I12+I13-I17</f>
        <v>415033.29000000004</v>
      </c>
      <c r="J26" s="45"/>
      <c r="K26" s="12" t="s">
        <v>9</v>
      </c>
    </row>
    <row r="28" spans="2:12" x14ac:dyDescent="0.3">
      <c r="B28" s="3"/>
    </row>
    <row r="29" spans="2:12" x14ac:dyDescent="0.3">
      <c r="B29" s="19" t="s">
        <v>26</v>
      </c>
      <c r="J29" s="20"/>
    </row>
    <row r="31" spans="2:12" x14ac:dyDescent="0.3">
      <c r="B31" s="54" t="s">
        <v>27</v>
      </c>
      <c r="C31" s="55"/>
      <c r="D31" s="55"/>
      <c r="E31" s="55"/>
      <c r="F31" s="55"/>
      <c r="G31" s="55"/>
      <c r="H31" s="56"/>
      <c r="I31" s="57" t="s">
        <v>28</v>
      </c>
      <c r="J31" s="57"/>
      <c r="K31" s="57"/>
      <c r="L31" s="21"/>
    </row>
    <row r="32" spans="2:12" x14ac:dyDescent="0.3">
      <c r="B32" s="58" t="s">
        <v>29</v>
      </c>
      <c r="C32" s="59"/>
      <c r="D32" s="59"/>
      <c r="E32" s="59"/>
      <c r="F32" s="59"/>
      <c r="G32" s="59"/>
      <c r="H32" s="22"/>
      <c r="I32" s="60">
        <f>I33+I34+I35+I36+I37+I38+I39+I40</f>
        <v>659071.59</v>
      </c>
      <c r="J32" s="60"/>
      <c r="K32" s="60"/>
      <c r="L32" s="21"/>
    </row>
    <row r="33" spans="2:12" x14ac:dyDescent="0.3">
      <c r="B33" s="61" t="s">
        <v>30</v>
      </c>
      <c r="C33" s="62"/>
      <c r="D33" s="62"/>
      <c r="E33" s="62"/>
      <c r="F33" s="62"/>
      <c r="G33" s="62"/>
      <c r="H33" s="63"/>
      <c r="I33" s="64">
        <f>K60</f>
        <v>105218.96</v>
      </c>
      <c r="J33" s="64"/>
      <c r="K33" s="64"/>
      <c r="L33" s="21"/>
    </row>
    <row r="34" spans="2:12" x14ac:dyDescent="0.3">
      <c r="B34" s="61" t="s">
        <v>31</v>
      </c>
      <c r="C34" s="62"/>
      <c r="D34" s="62"/>
      <c r="E34" s="62"/>
      <c r="F34" s="62"/>
      <c r="G34" s="62"/>
      <c r="H34" s="63"/>
      <c r="I34" s="64">
        <f>K74</f>
        <v>153532.16</v>
      </c>
      <c r="J34" s="64"/>
      <c r="K34" s="64"/>
      <c r="L34" s="21"/>
    </row>
    <row r="35" spans="2:12" x14ac:dyDescent="0.3">
      <c r="B35" s="61" t="s">
        <v>32</v>
      </c>
      <c r="C35" s="62"/>
      <c r="D35" s="62"/>
      <c r="E35" s="62"/>
      <c r="F35" s="62"/>
      <c r="G35" s="62"/>
      <c r="H35" s="63"/>
      <c r="I35" s="64">
        <f>K93</f>
        <v>44905.19</v>
      </c>
      <c r="J35" s="64"/>
      <c r="K35" s="64"/>
    </row>
    <row r="36" spans="2:12" x14ac:dyDescent="0.3">
      <c r="B36" s="66" t="s">
        <v>33</v>
      </c>
      <c r="C36" s="66"/>
      <c r="D36" s="66"/>
      <c r="E36" s="66"/>
      <c r="F36" s="66"/>
      <c r="G36" s="66"/>
      <c r="H36" s="66"/>
      <c r="I36" s="64">
        <f>K101</f>
        <v>80814</v>
      </c>
      <c r="J36" s="64"/>
      <c r="K36" s="64"/>
    </row>
    <row r="37" spans="2:12" x14ac:dyDescent="0.3">
      <c r="B37" s="61" t="s">
        <v>34</v>
      </c>
      <c r="C37" s="62"/>
      <c r="D37" s="62"/>
      <c r="E37" s="62"/>
      <c r="F37" s="62"/>
      <c r="G37" s="62"/>
      <c r="H37" s="63"/>
      <c r="I37" s="64">
        <v>0</v>
      </c>
      <c r="J37" s="64"/>
      <c r="K37" s="64"/>
    </row>
    <row r="38" spans="2:12" x14ac:dyDescent="0.3">
      <c r="B38" s="66" t="s">
        <v>35</v>
      </c>
      <c r="C38" s="66"/>
      <c r="D38" s="66"/>
      <c r="E38" s="66"/>
      <c r="F38" s="66"/>
      <c r="G38" s="66"/>
      <c r="H38" s="66"/>
      <c r="I38" s="64">
        <f>K103</f>
        <v>13044</v>
      </c>
      <c r="J38" s="64"/>
      <c r="K38" s="64"/>
    </row>
    <row r="39" spans="2:12" x14ac:dyDescent="0.3">
      <c r="B39" s="66" t="s">
        <v>36</v>
      </c>
      <c r="C39" s="66"/>
      <c r="D39" s="66"/>
      <c r="E39" s="66"/>
      <c r="F39" s="66"/>
      <c r="G39" s="66"/>
      <c r="H39" s="66"/>
      <c r="I39" s="64">
        <f>K105</f>
        <v>261557.28</v>
      </c>
      <c r="J39" s="64"/>
      <c r="K39" s="64"/>
    </row>
    <row r="40" spans="2:12" x14ac:dyDescent="0.3">
      <c r="B40" s="61" t="s">
        <v>37</v>
      </c>
      <c r="C40" s="62"/>
      <c r="D40" s="62"/>
      <c r="E40" s="62"/>
      <c r="F40" s="62"/>
      <c r="G40" s="62"/>
      <c r="H40" s="63"/>
      <c r="I40" s="64">
        <v>0</v>
      </c>
      <c r="J40" s="64"/>
      <c r="K40" s="64"/>
    </row>
    <row r="41" spans="2:12" x14ac:dyDescent="0.3">
      <c r="B41" s="58" t="s">
        <v>38</v>
      </c>
      <c r="C41" s="59"/>
      <c r="D41" s="59"/>
      <c r="E41" s="59"/>
      <c r="F41" s="59"/>
      <c r="G41" s="59"/>
      <c r="H41" s="68"/>
      <c r="I41" s="60">
        <f>I42+I43+I45+I46+I47+I48+I44</f>
        <v>225115</v>
      </c>
      <c r="J41" s="60"/>
      <c r="K41" s="60"/>
    </row>
    <row r="42" spans="2:12" x14ac:dyDescent="0.3">
      <c r="B42" s="66" t="s">
        <v>39</v>
      </c>
      <c r="C42" s="66"/>
      <c r="D42" s="66"/>
      <c r="E42" s="66"/>
      <c r="F42" s="66"/>
      <c r="G42" s="66"/>
      <c r="H42" s="66"/>
      <c r="I42" s="64">
        <f>K108</f>
        <v>4039</v>
      </c>
      <c r="J42" s="64"/>
      <c r="K42" s="64"/>
    </row>
    <row r="43" spans="2:12" x14ac:dyDescent="0.3">
      <c r="B43" s="66" t="s">
        <v>40</v>
      </c>
      <c r="C43" s="66"/>
      <c r="D43" s="66"/>
      <c r="E43" s="66"/>
      <c r="F43" s="66"/>
      <c r="G43" s="66"/>
      <c r="H43" s="66"/>
      <c r="I43" s="64">
        <f>K110</f>
        <v>121132</v>
      </c>
      <c r="J43" s="64"/>
      <c r="K43" s="64"/>
    </row>
    <row r="44" spans="2:12" x14ac:dyDescent="0.3">
      <c r="B44" s="61" t="s">
        <v>41</v>
      </c>
      <c r="C44" s="62"/>
      <c r="D44" s="62"/>
      <c r="E44" s="62"/>
      <c r="F44" s="62"/>
      <c r="G44" s="62"/>
      <c r="H44" s="63"/>
      <c r="I44" s="64">
        <f>K115</f>
        <v>23747</v>
      </c>
      <c r="J44" s="64"/>
      <c r="K44" s="64"/>
    </row>
    <row r="45" spans="2:12" hidden="1" x14ac:dyDescent="0.3">
      <c r="B45" s="66" t="s">
        <v>42</v>
      </c>
      <c r="C45" s="66"/>
      <c r="D45" s="66"/>
      <c r="E45" s="66"/>
      <c r="F45" s="66"/>
      <c r="G45" s="66"/>
      <c r="H45" s="66"/>
      <c r="I45" s="67"/>
      <c r="J45" s="67"/>
      <c r="K45" s="23"/>
    </row>
    <row r="46" spans="2:12" hidden="1" x14ac:dyDescent="0.3">
      <c r="B46" s="61" t="s">
        <v>43</v>
      </c>
      <c r="C46" s="62"/>
      <c r="D46" s="62"/>
      <c r="E46" s="62"/>
      <c r="F46" s="62"/>
      <c r="G46" s="62"/>
      <c r="H46" s="63"/>
      <c r="I46" s="67"/>
      <c r="J46" s="67"/>
      <c r="K46" s="23"/>
    </row>
    <row r="47" spans="2:12" x14ac:dyDescent="0.3">
      <c r="B47" s="61" t="s">
        <v>44</v>
      </c>
      <c r="C47" s="62"/>
      <c r="D47" s="62"/>
      <c r="E47" s="62"/>
      <c r="F47" s="62"/>
      <c r="G47" s="62"/>
      <c r="H47" s="63"/>
      <c r="I47" s="82">
        <f>K113</f>
        <v>25831</v>
      </c>
      <c r="J47" s="83"/>
      <c r="K47" s="84"/>
    </row>
    <row r="48" spans="2:12" x14ac:dyDescent="0.3">
      <c r="B48" s="61" t="s">
        <v>45</v>
      </c>
      <c r="C48" s="62"/>
      <c r="D48" s="62"/>
      <c r="E48" s="62"/>
      <c r="F48" s="62"/>
      <c r="G48" s="62"/>
      <c r="H48" s="63"/>
      <c r="I48" s="64">
        <f>K120</f>
        <v>50366</v>
      </c>
      <c r="J48" s="64"/>
      <c r="K48" s="64"/>
    </row>
    <row r="49" spans="1:21" x14ac:dyDescent="0.3">
      <c r="B49" s="58" t="s">
        <v>46</v>
      </c>
      <c r="C49" s="59"/>
      <c r="D49" s="59"/>
      <c r="E49" s="59"/>
      <c r="F49" s="59"/>
      <c r="G49" s="59"/>
      <c r="H49" s="68"/>
      <c r="I49" s="60">
        <f>K124</f>
        <v>216415.44</v>
      </c>
      <c r="J49" s="60"/>
      <c r="K49" s="60"/>
    </row>
    <row r="50" spans="1:21" hidden="1" x14ac:dyDescent="0.3">
      <c r="B50" s="61" t="s">
        <v>37</v>
      </c>
      <c r="C50" s="62"/>
      <c r="D50" s="62"/>
      <c r="E50" s="62"/>
      <c r="F50" s="62"/>
      <c r="G50" s="62"/>
      <c r="H50" s="63"/>
      <c r="I50" s="67"/>
      <c r="J50" s="67"/>
      <c r="K50" s="23"/>
    </row>
    <row r="51" spans="1:21" x14ac:dyDescent="0.3">
      <c r="B51" s="58" t="s">
        <v>47</v>
      </c>
      <c r="C51" s="59"/>
      <c r="D51" s="59"/>
      <c r="E51" s="59"/>
      <c r="F51" s="59"/>
      <c r="G51" s="59"/>
      <c r="H51" s="68"/>
      <c r="I51" s="60">
        <f>K131</f>
        <v>239813.41</v>
      </c>
      <c r="J51" s="60"/>
      <c r="K51" s="60"/>
    </row>
    <row r="52" spans="1:21" x14ac:dyDescent="0.3">
      <c r="B52" s="58" t="s">
        <v>48</v>
      </c>
      <c r="C52" s="59"/>
      <c r="D52" s="59"/>
      <c r="E52" s="59"/>
      <c r="F52" s="59"/>
      <c r="G52" s="59"/>
      <c r="H52" s="68"/>
      <c r="I52" s="60">
        <f>K133</f>
        <v>115857.60000000001</v>
      </c>
      <c r="J52" s="60"/>
      <c r="K52" s="60"/>
    </row>
    <row r="53" spans="1:21" x14ac:dyDescent="0.3">
      <c r="B53" s="58" t="s">
        <v>49</v>
      </c>
      <c r="C53" s="59"/>
      <c r="D53" s="59"/>
      <c r="E53" s="59"/>
      <c r="F53" s="59"/>
      <c r="G53" s="59"/>
      <c r="H53" s="68"/>
      <c r="I53" s="60">
        <f>K135</f>
        <v>0</v>
      </c>
      <c r="J53" s="60"/>
      <c r="K53" s="60"/>
    </row>
    <row r="54" spans="1:21" x14ac:dyDescent="0.3">
      <c r="B54" s="70" t="s">
        <v>50</v>
      </c>
      <c r="C54" s="70"/>
      <c r="D54" s="70"/>
      <c r="E54" s="70"/>
      <c r="F54" s="70"/>
      <c r="G54" s="70"/>
      <c r="H54" s="70"/>
      <c r="I54" s="71">
        <f>I49+I41+I32+I50+I51+I52+I53</f>
        <v>1456273.04</v>
      </c>
      <c r="J54" s="71"/>
      <c r="K54" s="71"/>
    </row>
    <row r="55" spans="1:21" x14ac:dyDescent="0.3">
      <c r="B55" s="24"/>
      <c r="C55" s="24"/>
      <c r="D55" s="24"/>
      <c r="E55" s="24"/>
      <c r="F55" s="24"/>
      <c r="G55" s="24"/>
      <c r="H55" s="24"/>
      <c r="I55" s="25"/>
      <c r="J55" s="24"/>
    </row>
    <row r="56" spans="1:21" x14ac:dyDescent="0.3">
      <c r="A56" s="17"/>
      <c r="B56" s="26" t="s">
        <v>51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21" x14ac:dyDescent="0.3">
      <c r="A57" s="17"/>
      <c r="B57" s="2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21" ht="33.6" x14ac:dyDescent="0.3">
      <c r="A58" s="27" t="s">
        <v>52</v>
      </c>
      <c r="B58" s="69" t="s">
        <v>53</v>
      </c>
      <c r="C58" s="69"/>
      <c r="D58" s="69"/>
      <c r="E58" s="69" t="s">
        <v>54</v>
      </c>
      <c r="F58" s="69"/>
      <c r="G58" s="69"/>
      <c r="H58" s="69"/>
      <c r="I58" s="27" t="s">
        <v>55</v>
      </c>
      <c r="J58" s="27" t="s">
        <v>56</v>
      </c>
      <c r="K58" s="69" t="s">
        <v>57</v>
      </c>
      <c r="L58" s="69"/>
      <c r="M58" s="28" t="s">
        <v>58</v>
      </c>
    </row>
    <row r="59" spans="1:21" x14ac:dyDescent="0.3">
      <c r="A59" s="29" t="s">
        <v>59</v>
      </c>
      <c r="B59" s="78" t="s">
        <v>60</v>
      </c>
      <c r="C59" s="78"/>
      <c r="D59" s="78"/>
      <c r="E59" s="78"/>
      <c r="F59" s="78"/>
      <c r="G59" s="78"/>
      <c r="H59" s="22"/>
      <c r="I59" s="27"/>
      <c r="J59" s="30"/>
      <c r="K59" s="67">
        <f>I32</f>
        <v>659071.59</v>
      </c>
      <c r="L59" s="67"/>
      <c r="M59" s="31"/>
    </row>
    <row r="60" spans="1:21" x14ac:dyDescent="0.3">
      <c r="A60" s="29" t="s">
        <v>61</v>
      </c>
      <c r="B60" s="78" t="s">
        <v>30</v>
      </c>
      <c r="C60" s="78"/>
      <c r="D60" s="78"/>
      <c r="E60" s="78"/>
      <c r="F60" s="78"/>
      <c r="G60" s="78"/>
      <c r="H60" s="22"/>
      <c r="I60" s="27"/>
      <c r="J60" s="30"/>
      <c r="K60" s="67">
        <v>105218.96</v>
      </c>
      <c r="L60" s="67"/>
      <c r="M60" s="32"/>
      <c r="N60" s="33"/>
      <c r="O60" s="33"/>
      <c r="P60" s="33"/>
      <c r="Q60" s="33"/>
      <c r="R60" s="33"/>
      <c r="S60" s="33"/>
      <c r="T60" s="33"/>
      <c r="U60" s="33"/>
    </row>
    <row r="61" spans="1:21" x14ac:dyDescent="0.3">
      <c r="A61" s="29"/>
      <c r="B61" s="76"/>
      <c r="C61" s="76"/>
      <c r="D61" s="76"/>
      <c r="E61" s="66" t="s">
        <v>126</v>
      </c>
      <c r="F61" s="66"/>
      <c r="G61" s="66"/>
      <c r="H61" s="66"/>
      <c r="I61" s="27" t="s">
        <v>62</v>
      </c>
      <c r="J61" s="34">
        <v>1</v>
      </c>
      <c r="K61" s="77">
        <v>355.5</v>
      </c>
      <c r="L61" s="77"/>
      <c r="M61" s="32">
        <f>K61/J61</f>
        <v>355.5</v>
      </c>
      <c r="N61" s="72"/>
      <c r="O61" s="72"/>
      <c r="P61" s="72"/>
      <c r="Q61" s="72"/>
      <c r="R61" s="35"/>
      <c r="S61" s="36"/>
      <c r="T61" s="73"/>
      <c r="U61" s="73"/>
    </row>
    <row r="62" spans="1:21" x14ac:dyDescent="0.3">
      <c r="A62" s="29"/>
      <c r="B62" s="76"/>
      <c r="C62" s="76"/>
      <c r="D62" s="76"/>
      <c r="E62" s="66" t="s">
        <v>127</v>
      </c>
      <c r="F62" s="66"/>
      <c r="G62" s="66"/>
      <c r="H62" s="66"/>
      <c r="I62" s="27" t="s">
        <v>62</v>
      </c>
      <c r="J62" s="34">
        <v>1</v>
      </c>
      <c r="K62" s="67">
        <v>3131.56</v>
      </c>
      <c r="L62" s="67"/>
      <c r="M62" s="37">
        <f t="shared" ref="M62:M126" si="0">K62/J62</f>
        <v>3131.56</v>
      </c>
      <c r="N62" s="72"/>
      <c r="O62" s="72"/>
      <c r="P62" s="72"/>
      <c r="Q62" s="72"/>
      <c r="R62" s="35"/>
      <c r="S62" s="36"/>
      <c r="T62" s="75"/>
      <c r="U62" s="75"/>
    </row>
    <row r="63" spans="1:21" x14ac:dyDescent="0.3">
      <c r="A63" s="29"/>
      <c r="B63" s="76"/>
      <c r="C63" s="76"/>
      <c r="D63" s="76"/>
      <c r="E63" s="66" t="s">
        <v>128</v>
      </c>
      <c r="F63" s="66"/>
      <c r="G63" s="66"/>
      <c r="H63" s="66"/>
      <c r="I63" s="27" t="s">
        <v>62</v>
      </c>
      <c r="J63" s="34">
        <v>10</v>
      </c>
      <c r="K63" s="67">
        <v>2689.48</v>
      </c>
      <c r="L63" s="67"/>
      <c r="M63" s="37">
        <f t="shared" si="0"/>
        <v>268.94799999999998</v>
      </c>
      <c r="N63" s="72"/>
      <c r="O63" s="72"/>
      <c r="P63" s="72"/>
      <c r="Q63" s="72"/>
      <c r="R63" s="35"/>
      <c r="S63" s="36"/>
      <c r="T63" s="74"/>
      <c r="U63" s="74"/>
    </row>
    <row r="64" spans="1:21" x14ac:dyDescent="0.3">
      <c r="A64" s="29"/>
      <c r="B64" s="76"/>
      <c r="C64" s="76"/>
      <c r="D64" s="76"/>
      <c r="E64" s="66" t="s">
        <v>129</v>
      </c>
      <c r="F64" s="66"/>
      <c r="G64" s="66"/>
      <c r="H64" s="66"/>
      <c r="I64" s="27" t="s">
        <v>62</v>
      </c>
      <c r="J64" s="34">
        <v>4</v>
      </c>
      <c r="K64" s="77">
        <v>853.78</v>
      </c>
      <c r="L64" s="77"/>
      <c r="M64" s="37">
        <f t="shared" si="0"/>
        <v>213.44499999999999</v>
      </c>
      <c r="N64" s="72"/>
      <c r="O64" s="72"/>
      <c r="P64" s="72"/>
      <c r="Q64" s="72"/>
      <c r="R64" s="35"/>
      <c r="S64" s="36"/>
      <c r="T64" s="73"/>
      <c r="U64" s="73"/>
    </row>
    <row r="65" spans="1:21" x14ac:dyDescent="0.3">
      <c r="A65" s="29"/>
      <c r="B65" s="76"/>
      <c r="C65" s="76"/>
      <c r="D65" s="76"/>
      <c r="E65" s="66" t="s">
        <v>130</v>
      </c>
      <c r="F65" s="66"/>
      <c r="G65" s="66"/>
      <c r="H65" s="66"/>
      <c r="I65" s="27" t="s">
        <v>62</v>
      </c>
      <c r="J65" s="34">
        <v>8</v>
      </c>
      <c r="K65" s="67">
        <v>1771.3</v>
      </c>
      <c r="L65" s="67"/>
      <c r="M65" s="37">
        <f t="shared" si="0"/>
        <v>221.41249999999999</v>
      </c>
      <c r="N65" s="72"/>
      <c r="O65" s="72"/>
      <c r="P65" s="72"/>
      <c r="Q65" s="72"/>
      <c r="R65" s="35"/>
      <c r="S65" s="36"/>
      <c r="T65" s="73"/>
      <c r="U65" s="73"/>
    </row>
    <row r="66" spans="1:21" x14ac:dyDescent="0.3">
      <c r="A66" s="29"/>
      <c r="B66" s="76"/>
      <c r="C66" s="76"/>
      <c r="D66" s="76"/>
      <c r="E66" s="66" t="s">
        <v>63</v>
      </c>
      <c r="F66" s="66"/>
      <c r="G66" s="66"/>
      <c r="H66" s="66"/>
      <c r="I66" s="27" t="s">
        <v>64</v>
      </c>
      <c r="J66" s="34">
        <v>1</v>
      </c>
      <c r="K66" s="67">
        <v>39073.480000000003</v>
      </c>
      <c r="L66" s="67"/>
      <c r="M66" s="37">
        <f t="shared" si="0"/>
        <v>39073.480000000003</v>
      </c>
      <c r="N66" s="72"/>
      <c r="O66" s="72"/>
      <c r="P66" s="72"/>
      <c r="Q66" s="72"/>
      <c r="R66" s="35"/>
      <c r="S66" s="36"/>
      <c r="T66" s="73"/>
      <c r="U66" s="73"/>
    </row>
    <row r="67" spans="1:21" x14ac:dyDescent="0.3">
      <c r="A67" s="29"/>
      <c r="B67" s="76"/>
      <c r="C67" s="76"/>
      <c r="D67" s="76"/>
      <c r="E67" s="66" t="s">
        <v>131</v>
      </c>
      <c r="F67" s="66"/>
      <c r="G67" s="66"/>
      <c r="H67" s="66"/>
      <c r="I67" s="27" t="s">
        <v>132</v>
      </c>
      <c r="J67" s="34">
        <v>3.1</v>
      </c>
      <c r="K67" s="67">
        <v>1335.82</v>
      </c>
      <c r="L67" s="67"/>
      <c r="M67" s="37">
        <f t="shared" si="0"/>
        <v>430.90967741935481</v>
      </c>
      <c r="N67" s="72"/>
      <c r="O67" s="72"/>
      <c r="P67" s="72"/>
      <c r="Q67" s="72"/>
      <c r="R67" s="35"/>
      <c r="S67" s="36"/>
      <c r="T67" s="73"/>
      <c r="U67" s="73"/>
    </row>
    <row r="68" spans="1:21" x14ac:dyDescent="0.3">
      <c r="A68" s="29"/>
      <c r="B68" s="76"/>
      <c r="C68" s="76"/>
      <c r="D68" s="76"/>
      <c r="E68" s="66" t="s">
        <v>133</v>
      </c>
      <c r="F68" s="66"/>
      <c r="G68" s="66"/>
      <c r="H68" s="66"/>
      <c r="I68" s="27" t="s">
        <v>132</v>
      </c>
      <c r="J68" s="34">
        <v>16</v>
      </c>
      <c r="K68" s="67">
        <v>3125.05</v>
      </c>
      <c r="L68" s="67"/>
      <c r="M68" s="37">
        <f t="shared" si="0"/>
        <v>195.31562500000001</v>
      </c>
      <c r="N68" s="72"/>
      <c r="O68" s="72"/>
      <c r="P68" s="72"/>
      <c r="Q68" s="72"/>
      <c r="R68" s="35"/>
      <c r="S68" s="36"/>
      <c r="T68" s="75"/>
      <c r="U68" s="75"/>
    </row>
    <row r="69" spans="1:21" x14ac:dyDescent="0.3">
      <c r="A69" s="29"/>
      <c r="B69" s="76"/>
      <c r="C69" s="76"/>
      <c r="D69" s="76"/>
      <c r="E69" s="66" t="s">
        <v>65</v>
      </c>
      <c r="F69" s="66"/>
      <c r="G69" s="66"/>
      <c r="H69" s="66"/>
      <c r="I69" s="27" t="s">
        <v>62</v>
      </c>
      <c r="J69" s="34">
        <v>24</v>
      </c>
      <c r="K69" s="67">
        <v>3093.1</v>
      </c>
      <c r="L69" s="67"/>
      <c r="M69" s="37">
        <f t="shared" si="0"/>
        <v>128.87916666666666</v>
      </c>
      <c r="N69" s="72"/>
      <c r="O69" s="72"/>
      <c r="P69" s="72"/>
      <c r="Q69" s="72"/>
      <c r="R69" s="35"/>
      <c r="S69" s="36"/>
      <c r="T69" s="73"/>
      <c r="U69" s="73"/>
    </row>
    <row r="70" spans="1:21" x14ac:dyDescent="0.3">
      <c r="A70" s="29"/>
      <c r="B70" s="76"/>
      <c r="C70" s="76"/>
      <c r="D70" s="76"/>
      <c r="E70" s="66" t="s">
        <v>134</v>
      </c>
      <c r="F70" s="66"/>
      <c r="G70" s="66"/>
      <c r="H70" s="66"/>
      <c r="I70" s="27" t="s">
        <v>132</v>
      </c>
      <c r="J70" s="34">
        <v>2</v>
      </c>
      <c r="K70" s="67">
        <v>1129.58</v>
      </c>
      <c r="L70" s="67"/>
      <c r="M70" s="37">
        <f t="shared" si="0"/>
        <v>564.79</v>
      </c>
    </row>
    <row r="71" spans="1:21" x14ac:dyDescent="0.3">
      <c r="A71" s="29"/>
      <c r="B71" s="76"/>
      <c r="C71" s="76"/>
      <c r="D71" s="76"/>
      <c r="E71" s="66" t="s">
        <v>66</v>
      </c>
      <c r="F71" s="66"/>
      <c r="G71" s="66"/>
      <c r="H71" s="66"/>
      <c r="I71" s="27" t="s">
        <v>62</v>
      </c>
      <c r="J71" s="34">
        <v>814</v>
      </c>
      <c r="K71" s="67">
        <v>20492.59</v>
      </c>
      <c r="L71" s="67"/>
      <c r="M71" s="38">
        <f t="shared" si="0"/>
        <v>25.175171990171989</v>
      </c>
    </row>
    <row r="72" spans="1:21" x14ac:dyDescent="0.3">
      <c r="A72" s="29"/>
      <c r="B72" s="76"/>
      <c r="C72" s="76"/>
      <c r="D72" s="76"/>
      <c r="E72" s="66" t="s">
        <v>67</v>
      </c>
      <c r="F72" s="66"/>
      <c r="G72" s="66"/>
      <c r="H72" s="66"/>
      <c r="I72" s="27" t="s">
        <v>62</v>
      </c>
      <c r="J72" s="34">
        <v>249</v>
      </c>
      <c r="K72" s="67">
        <v>27762.71</v>
      </c>
      <c r="L72" s="67"/>
      <c r="M72" s="38">
        <f t="shared" si="0"/>
        <v>111.49682730923695</v>
      </c>
      <c r="U72" s="1">
        <v>186001.33</v>
      </c>
    </row>
    <row r="73" spans="1:21" x14ac:dyDescent="0.3">
      <c r="A73" s="29"/>
      <c r="B73" s="76"/>
      <c r="C73" s="76"/>
      <c r="D73" s="76"/>
      <c r="E73" s="66" t="s">
        <v>135</v>
      </c>
      <c r="F73" s="66"/>
      <c r="G73" s="66"/>
      <c r="H73" s="66"/>
      <c r="I73" s="27" t="s">
        <v>62</v>
      </c>
      <c r="J73" s="34">
        <v>1</v>
      </c>
      <c r="K73" s="77">
        <v>405.01</v>
      </c>
      <c r="L73" s="77"/>
      <c r="M73" s="38">
        <f t="shared" si="0"/>
        <v>405.01</v>
      </c>
    </row>
    <row r="74" spans="1:21" x14ac:dyDescent="0.3">
      <c r="A74" s="29" t="s">
        <v>68</v>
      </c>
      <c r="B74" s="78" t="s">
        <v>31</v>
      </c>
      <c r="C74" s="78"/>
      <c r="D74" s="78"/>
      <c r="E74" s="78"/>
      <c r="F74" s="78"/>
      <c r="G74" s="78"/>
      <c r="H74" s="22"/>
      <c r="I74" s="27"/>
      <c r="J74" s="30"/>
      <c r="K74" s="67">
        <v>153532.16</v>
      </c>
      <c r="L74" s="67"/>
      <c r="M74" s="38"/>
    </row>
    <row r="75" spans="1:21" x14ac:dyDescent="0.3">
      <c r="A75" s="29"/>
      <c r="B75" s="76"/>
      <c r="C75" s="76"/>
      <c r="D75" s="76"/>
      <c r="E75" s="66" t="s">
        <v>136</v>
      </c>
      <c r="F75" s="66"/>
      <c r="G75" s="66"/>
      <c r="H75" s="66"/>
      <c r="I75" s="27" t="s">
        <v>62</v>
      </c>
      <c r="J75" s="34">
        <v>2</v>
      </c>
      <c r="K75" s="77">
        <v>737.62</v>
      </c>
      <c r="L75" s="77"/>
      <c r="M75" s="38">
        <f t="shared" si="0"/>
        <v>368.81</v>
      </c>
    </row>
    <row r="76" spans="1:21" x14ac:dyDescent="0.3">
      <c r="A76" s="29"/>
      <c r="B76" s="76"/>
      <c r="C76" s="76"/>
      <c r="D76" s="76"/>
      <c r="E76" s="66" t="s">
        <v>137</v>
      </c>
      <c r="F76" s="66"/>
      <c r="G76" s="66"/>
      <c r="H76" s="66"/>
      <c r="I76" s="27" t="s">
        <v>62</v>
      </c>
      <c r="J76" s="34">
        <v>2</v>
      </c>
      <c r="K76" s="77">
        <v>827.89</v>
      </c>
      <c r="L76" s="77"/>
      <c r="M76" s="38">
        <f t="shared" si="0"/>
        <v>413.94499999999999</v>
      </c>
    </row>
    <row r="77" spans="1:21" x14ac:dyDescent="0.3">
      <c r="A77" s="29"/>
      <c r="B77" s="76"/>
      <c r="C77" s="76"/>
      <c r="D77" s="76"/>
      <c r="E77" s="66" t="s">
        <v>138</v>
      </c>
      <c r="F77" s="66"/>
      <c r="G77" s="66"/>
      <c r="H77" s="66"/>
      <c r="I77" s="27" t="s">
        <v>62</v>
      </c>
      <c r="J77" s="34">
        <v>1</v>
      </c>
      <c r="K77" s="67">
        <v>1002.21</v>
      </c>
      <c r="L77" s="67"/>
      <c r="M77" s="38">
        <f t="shared" si="0"/>
        <v>1002.21</v>
      </c>
    </row>
    <row r="78" spans="1:21" x14ac:dyDescent="0.3">
      <c r="A78" s="29"/>
      <c r="B78" s="76"/>
      <c r="C78" s="76"/>
      <c r="D78" s="76"/>
      <c r="E78" s="66" t="s">
        <v>139</v>
      </c>
      <c r="F78" s="66"/>
      <c r="G78" s="66"/>
      <c r="H78" s="66"/>
      <c r="I78" s="27" t="s">
        <v>69</v>
      </c>
      <c r="J78" s="34">
        <v>2</v>
      </c>
      <c r="K78" s="67">
        <v>1619.11</v>
      </c>
      <c r="L78" s="67"/>
      <c r="M78" s="38">
        <f t="shared" si="0"/>
        <v>809.55499999999995</v>
      </c>
    </row>
    <row r="79" spans="1:21" x14ac:dyDescent="0.3">
      <c r="A79" s="29"/>
      <c r="B79" s="76"/>
      <c r="C79" s="76"/>
      <c r="D79" s="76"/>
      <c r="E79" s="66" t="s">
        <v>140</v>
      </c>
      <c r="F79" s="66"/>
      <c r="G79" s="66"/>
      <c r="H79" s="66"/>
      <c r="I79" s="27" t="s">
        <v>62</v>
      </c>
      <c r="J79" s="34">
        <v>1</v>
      </c>
      <c r="K79" s="77">
        <v>302.82</v>
      </c>
      <c r="L79" s="77"/>
      <c r="M79" s="38">
        <f>K79/J79</f>
        <v>302.82</v>
      </c>
    </row>
    <row r="80" spans="1:21" x14ac:dyDescent="0.3">
      <c r="A80" s="29"/>
      <c r="B80" s="76"/>
      <c r="C80" s="76"/>
      <c r="D80" s="76"/>
      <c r="E80" s="66" t="s">
        <v>70</v>
      </c>
      <c r="F80" s="66"/>
      <c r="G80" s="66"/>
      <c r="H80" s="66"/>
      <c r="I80" s="27" t="s">
        <v>64</v>
      </c>
      <c r="J80" s="34">
        <v>1</v>
      </c>
      <c r="K80" s="67">
        <v>58057.32</v>
      </c>
      <c r="L80" s="67"/>
      <c r="M80" s="38">
        <f t="shared" si="0"/>
        <v>58057.32</v>
      </c>
    </row>
    <row r="81" spans="1:13" x14ac:dyDescent="0.3">
      <c r="A81" s="29"/>
      <c r="B81" s="76"/>
      <c r="C81" s="76"/>
      <c r="D81" s="76"/>
      <c r="E81" s="66" t="s">
        <v>71</v>
      </c>
      <c r="F81" s="66"/>
      <c r="G81" s="66"/>
      <c r="H81" s="66"/>
      <c r="I81" s="27" t="s">
        <v>62</v>
      </c>
      <c r="J81" s="34">
        <v>1</v>
      </c>
      <c r="K81" s="77">
        <v>312.14</v>
      </c>
      <c r="L81" s="77"/>
      <c r="M81" s="38">
        <f t="shared" si="0"/>
        <v>312.14</v>
      </c>
    </row>
    <row r="82" spans="1:13" x14ac:dyDescent="0.3">
      <c r="A82" s="29"/>
      <c r="B82" s="76"/>
      <c r="C82" s="76"/>
      <c r="D82" s="76"/>
      <c r="E82" s="66" t="s">
        <v>141</v>
      </c>
      <c r="F82" s="66"/>
      <c r="G82" s="66"/>
      <c r="H82" s="66"/>
      <c r="I82" s="27" t="s">
        <v>62</v>
      </c>
      <c r="J82" s="34">
        <v>9</v>
      </c>
      <c r="K82" s="67">
        <v>2378.6999999999998</v>
      </c>
      <c r="L82" s="67"/>
      <c r="M82" s="38">
        <f t="shared" si="0"/>
        <v>264.29999999999995</v>
      </c>
    </row>
    <row r="83" spans="1:13" x14ac:dyDescent="0.3">
      <c r="A83" s="29"/>
      <c r="B83" s="76"/>
      <c r="C83" s="76"/>
      <c r="D83" s="76"/>
      <c r="E83" s="66" t="s">
        <v>142</v>
      </c>
      <c r="F83" s="66"/>
      <c r="G83" s="66"/>
      <c r="H83" s="66"/>
      <c r="I83" s="27" t="s">
        <v>62</v>
      </c>
      <c r="J83" s="34">
        <v>3</v>
      </c>
      <c r="K83" s="67">
        <v>1039.6199999999999</v>
      </c>
      <c r="L83" s="67"/>
      <c r="M83" s="38">
        <f t="shared" si="0"/>
        <v>346.53999999999996</v>
      </c>
    </row>
    <row r="84" spans="1:13" x14ac:dyDescent="0.3">
      <c r="A84" s="29"/>
      <c r="B84" s="76"/>
      <c r="C84" s="76"/>
      <c r="D84" s="76"/>
      <c r="E84" s="66" t="s">
        <v>143</v>
      </c>
      <c r="F84" s="66"/>
      <c r="G84" s="66"/>
      <c r="H84" s="66"/>
      <c r="I84" s="27" t="s">
        <v>62</v>
      </c>
      <c r="J84" s="34">
        <v>9</v>
      </c>
      <c r="K84" s="67">
        <v>2090.9899999999998</v>
      </c>
      <c r="L84" s="67"/>
      <c r="M84" s="38">
        <f t="shared" si="0"/>
        <v>232.33222222222219</v>
      </c>
    </row>
    <row r="85" spans="1:13" x14ac:dyDescent="0.3">
      <c r="A85" s="29"/>
      <c r="B85" s="76"/>
      <c r="C85" s="76"/>
      <c r="D85" s="76"/>
      <c r="E85" s="66" t="s">
        <v>144</v>
      </c>
      <c r="F85" s="66"/>
      <c r="G85" s="66"/>
      <c r="H85" s="66"/>
      <c r="I85" s="27" t="s">
        <v>62</v>
      </c>
      <c r="J85" s="34">
        <v>10</v>
      </c>
      <c r="K85" s="67">
        <v>48861.38</v>
      </c>
      <c r="L85" s="67"/>
      <c r="M85" s="38">
        <f t="shared" si="0"/>
        <v>4886.1379999999999</v>
      </c>
    </row>
    <row r="86" spans="1:13" x14ac:dyDescent="0.3">
      <c r="A86" s="29"/>
      <c r="B86" s="76"/>
      <c r="C86" s="76"/>
      <c r="D86" s="76"/>
      <c r="E86" s="66" t="s">
        <v>145</v>
      </c>
      <c r="F86" s="66"/>
      <c r="G86" s="66"/>
      <c r="H86" s="66"/>
      <c r="I86" s="27" t="s">
        <v>62</v>
      </c>
      <c r="J86" s="34">
        <v>2</v>
      </c>
      <c r="K86" s="67">
        <v>9471.76</v>
      </c>
      <c r="L86" s="67"/>
      <c r="M86" s="38">
        <f>K86/J86</f>
        <v>4735.88</v>
      </c>
    </row>
    <row r="87" spans="1:13" x14ac:dyDescent="0.3">
      <c r="A87" s="29"/>
      <c r="B87" s="76"/>
      <c r="C87" s="76"/>
      <c r="D87" s="76"/>
      <c r="E87" s="66" t="s">
        <v>146</v>
      </c>
      <c r="F87" s="66"/>
      <c r="G87" s="66"/>
      <c r="H87" s="66"/>
      <c r="I87" s="27" t="s">
        <v>62</v>
      </c>
      <c r="J87" s="34">
        <v>1</v>
      </c>
      <c r="K87" s="77">
        <v>269.85000000000002</v>
      </c>
      <c r="L87" s="77"/>
      <c r="M87" s="38">
        <f t="shared" si="0"/>
        <v>269.85000000000002</v>
      </c>
    </row>
    <row r="88" spans="1:13" x14ac:dyDescent="0.3">
      <c r="A88" s="29"/>
      <c r="B88" s="76"/>
      <c r="C88" s="76"/>
      <c r="D88" s="76"/>
      <c r="E88" s="66" t="s">
        <v>72</v>
      </c>
      <c r="F88" s="66"/>
      <c r="G88" s="66"/>
      <c r="H88" s="66"/>
      <c r="I88" s="27" t="s">
        <v>62</v>
      </c>
      <c r="J88" s="34">
        <v>1</v>
      </c>
      <c r="K88" s="77">
        <v>307.33999999999997</v>
      </c>
      <c r="L88" s="77"/>
      <c r="M88" s="38">
        <f t="shared" si="0"/>
        <v>307.33999999999997</v>
      </c>
    </row>
    <row r="89" spans="1:13" x14ac:dyDescent="0.3">
      <c r="A89" s="29"/>
      <c r="B89" s="76"/>
      <c r="C89" s="76"/>
      <c r="D89" s="76"/>
      <c r="E89" s="66" t="s">
        <v>73</v>
      </c>
      <c r="F89" s="66"/>
      <c r="G89" s="66"/>
      <c r="H89" s="66"/>
      <c r="I89" s="27" t="s">
        <v>64</v>
      </c>
      <c r="J89" s="34">
        <v>1</v>
      </c>
      <c r="K89" s="67">
        <v>10549.44</v>
      </c>
      <c r="L89" s="67"/>
      <c r="M89" s="38">
        <f>K89/J89</f>
        <v>10549.44</v>
      </c>
    </row>
    <row r="90" spans="1:13" x14ac:dyDescent="0.3">
      <c r="A90" s="29"/>
      <c r="B90" s="76"/>
      <c r="C90" s="76"/>
      <c r="D90" s="76"/>
      <c r="E90" s="66" t="s">
        <v>74</v>
      </c>
      <c r="F90" s="66"/>
      <c r="G90" s="66"/>
      <c r="H90" s="66"/>
      <c r="I90" s="27" t="s">
        <v>62</v>
      </c>
      <c r="J90" s="34">
        <v>12</v>
      </c>
      <c r="K90" s="77">
        <v>993.6</v>
      </c>
      <c r="L90" s="77"/>
      <c r="M90" s="38">
        <f t="shared" si="0"/>
        <v>82.8</v>
      </c>
    </row>
    <row r="91" spans="1:13" x14ac:dyDescent="0.3">
      <c r="A91" s="29"/>
      <c r="B91" s="76"/>
      <c r="C91" s="76"/>
      <c r="D91" s="76"/>
      <c r="E91" s="66" t="s">
        <v>147</v>
      </c>
      <c r="F91" s="66"/>
      <c r="G91" s="66"/>
      <c r="H91" s="66"/>
      <c r="I91" s="27" t="s">
        <v>62</v>
      </c>
      <c r="J91" s="34">
        <v>1</v>
      </c>
      <c r="K91" s="77">
        <v>635.95000000000005</v>
      </c>
      <c r="L91" s="77"/>
      <c r="M91" s="38">
        <f t="shared" si="0"/>
        <v>635.95000000000005</v>
      </c>
    </row>
    <row r="92" spans="1:13" x14ac:dyDescent="0.3">
      <c r="A92" s="29"/>
      <c r="B92" s="76"/>
      <c r="C92" s="76"/>
      <c r="D92" s="76"/>
      <c r="E92" s="66" t="s">
        <v>148</v>
      </c>
      <c r="F92" s="66"/>
      <c r="G92" s="66"/>
      <c r="H92" s="66"/>
      <c r="I92" s="27" t="s">
        <v>62</v>
      </c>
      <c r="J92" s="34">
        <v>8</v>
      </c>
      <c r="K92" s="67">
        <v>14074.42</v>
      </c>
      <c r="L92" s="67"/>
      <c r="M92" s="38">
        <f t="shared" si="0"/>
        <v>1759.3025</v>
      </c>
    </row>
    <row r="93" spans="1:13" x14ac:dyDescent="0.3">
      <c r="A93" s="29" t="s">
        <v>75</v>
      </c>
      <c r="B93" s="78" t="s">
        <v>32</v>
      </c>
      <c r="C93" s="78"/>
      <c r="D93" s="78"/>
      <c r="E93" s="78"/>
      <c r="F93" s="78"/>
      <c r="G93" s="78"/>
      <c r="H93" s="22"/>
      <c r="I93" s="27"/>
      <c r="J93" s="30"/>
      <c r="K93" s="67">
        <v>44905.19</v>
      </c>
      <c r="L93" s="67"/>
      <c r="M93" s="38"/>
    </row>
    <row r="94" spans="1:13" x14ac:dyDescent="0.3">
      <c r="A94" s="29"/>
      <c r="B94" s="76"/>
      <c r="C94" s="76"/>
      <c r="D94" s="76"/>
      <c r="E94" s="66" t="s">
        <v>76</v>
      </c>
      <c r="F94" s="66"/>
      <c r="G94" s="66"/>
      <c r="H94" s="66"/>
      <c r="I94" s="27" t="s">
        <v>62</v>
      </c>
      <c r="J94" s="34">
        <v>1</v>
      </c>
      <c r="K94" s="67">
        <v>1400.14</v>
      </c>
      <c r="L94" s="67"/>
      <c r="M94" s="38">
        <f t="shared" si="0"/>
        <v>1400.14</v>
      </c>
    </row>
    <row r="95" spans="1:13" x14ac:dyDescent="0.3">
      <c r="A95" s="29"/>
      <c r="B95" s="76"/>
      <c r="C95" s="76"/>
      <c r="D95" s="76"/>
      <c r="E95" s="66" t="s">
        <v>77</v>
      </c>
      <c r="F95" s="66"/>
      <c r="G95" s="66"/>
      <c r="H95" s="66"/>
      <c r="I95" s="27" t="s">
        <v>62</v>
      </c>
      <c r="J95" s="34">
        <v>2</v>
      </c>
      <c r="K95" s="67">
        <v>2929.5</v>
      </c>
      <c r="L95" s="67"/>
      <c r="M95" s="38">
        <f t="shared" si="0"/>
        <v>1464.75</v>
      </c>
    </row>
    <row r="96" spans="1:13" x14ac:dyDescent="0.3">
      <c r="A96" s="29"/>
      <c r="B96" s="76"/>
      <c r="C96" s="76"/>
      <c r="D96" s="76"/>
      <c r="E96" s="66" t="s">
        <v>78</v>
      </c>
      <c r="F96" s="66"/>
      <c r="G96" s="66"/>
      <c r="H96" s="66"/>
      <c r="I96" s="27" t="s">
        <v>64</v>
      </c>
      <c r="J96" s="34">
        <v>1</v>
      </c>
      <c r="K96" s="67">
        <v>1921.68</v>
      </c>
      <c r="L96" s="67"/>
      <c r="M96" s="38">
        <f t="shared" si="0"/>
        <v>1921.68</v>
      </c>
    </row>
    <row r="97" spans="1:13" x14ac:dyDescent="0.3">
      <c r="A97" s="29"/>
      <c r="B97" s="76"/>
      <c r="C97" s="76"/>
      <c r="D97" s="76"/>
      <c r="E97" s="66" t="s">
        <v>80</v>
      </c>
      <c r="F97" s="66"/>
      <c r="G97" s="66"/>
      <c r="H97" s="66"/>
      <c r="I97" s="27" t="s">
        <v>62</v>
      </c>
      <c r="J97" s="34">
        <v>1</v>
      </c>
      <c r="K97" s="67">
        <v>34054.9</v>
      </c>
      <c r="L97" s="67"/>
      <c r="M97" s="38">
        <f t="shared" si="0"/>
        <v>34054.9</v>
      </c>
    </row>
    <row r="98" spans="1:13" x14ac:dyDescent="0.3">
      <c r="A98" s="29"/>
      <c r="B98" s="76"/>
      <c r="C98" s="76"/>
      <c r="D98" s="76"/>
      <c r="E98" s="66" t="s">
        <v>81</v>
      </c>
      <c r="F98" s="66"/>
      <c r="G98" s="66"/>
      <c r="H98" s="66"/>
      <c r="I98" s="27" t="s">
        <v>62</v>
      </c>
      <c r="J98" s="34">
        <v>1</v>
      </c>
      <c r="K98" s="77">
        <v>561.08000000000004</v>
      </c>
      <c r="L98" s="77"/>
      <c r="M98" s="38">
        <f t="shared" si="0"/>
        <v>561.08000000000004</v>
      </c>
    </row>
    <row r="99" spans="1:13" x14ac:dyDescent="0.3">
      <c r="A99" s="29"/>
      <c r="B99" s="76"/>
      <c r="C99" s="76"/>
      <c r="D99" s="76"/>
      <c r="E99" s="66" t="s">
        <v>82</v>
      </c>
      <c r="F99" s="66"/>
      <c r="G99" s="66"/>
      <c r="H99" s="66"/>
      <c r="I99" s="27" t="s">
        <v>62</v>
      </c>
      <c r="J99" s="34">
        <v>1</v>
      </c>
      <c r="K99" s="67">
        <v>3969</v>
      </c>
      <c r="L99" s="67"/>
      <c r="M99" s="38">
        <f>K99/J99</f>
        <v>3969</v>
      </c>
    </row>
    <row r="100" spans="1:13" x14ac:dyDescent="0.3">
      <c r="A100" s="29"/>
      <c r="B100" s="76"/>
      <c r="C100" s="76"/>
      <c r="D100" s="76"/>
      <c r="E100" s="66" t="s">
        <v>83</v>
      </c>
      <c r="F100" s="66"/>
      <c r="G100" s="66"/>
      <c r="H100" s="66"/>
      <c r="I100" s="27" t="s">
        <v>62</v>
      </c>
      <c r="J100" s="34">
        <v>2</v>
      </c>
      <c r="K100" s="77">
        <v>68.89</v>
      </c>
      <c r="L100" s="77"/>
      <c r="M100" s="38">
        <f t="shared" si="0"/>
        <v>34.445</v>
      </c>
    </row>
    <row r="101" spans="1:13" x14ac:dyDescent="0.3">
      <c r="A101" s="29" t="s">
        <v>84</v>
      </c>
      <c r="B101" s="78" t="s">
        <v>33</v>
      </c>
      <c r="C101" s="78"/>
      <c r="D101" s="78"/>
      <c r="E101" s="78"/>
      <c r="F101" s="78"/>
      <c r="G101" s="78"/>
      <c r="H101" s="22"/>
      <c r="I101" s="27"/>
      <c r="J101" s="30"/>
      <c r="K101" s="67">
        <f>K102</f>
        <v>80814</v>
      </c>
      <c r="L101" s="67"/>
      <c r="M101" s="38"/>
    </row>
    <row r="102" spans="1:13" x14ac:dyDescent="0.3">
      <c r="A102" s="29"/>
      <c r="B102" s="76"/>
      <c r="C102" s="76"/>
      <c r="D102" s="76"/>
      <c r="E102" s="66" t="s">
        <v>85</v>
      </c>
      <c r="F102" s="66"/>
      <c r="G102" s="66"/>
      <c r="H102" s="66"/>
      <c r="I102" s="27" t="s">
        <v>64</v>
      </c>
      <c r="J102" s="30">
        <v>1</v>
      </c>
      <c r="K102" s="67">
        <v>80814</v>
      </c>
      <c r="L102" s="67"/>
      <c r="M102" s="38">
        <f>K102/J102</f>
        <v>80814</v>
      </c>
    </row>
    <row r="103" spans="1:13" x14ac:dyDescent="0.3">
      <c r="A103" s="29" t="s">
        <v>86</v>
      </c>
      <c r="B103" s="78" t="s">
        <v>35</v>
      </c>
      <c r="C103" s="78"/>
      <c r="D103" s="78"/>
      <c r="E103" s="78"/>
      <c r="F103" s="78"/>
      <c r="G103" s="78"/>
      <c r="H103" s="22"/>
      <c r="I103" s="27"/>
      <c r="J103" s="30"/>
      <c r="K103" s="67">
        <v>13044</v>
      </c>
      <c r="L103" s="67"/>
      <c r="M103" s="38"/>
    </row>
    <row r="104" spans="1:13" x14ac:dyDescent="0.3">
      <c r="A104" s="29"/>
      <c r="B104" s="76"/>
      <c r="C104" s="76"/>
      <c r="D104" s="76"/>
      <c r="E104" s="66" t="s">
        <v>87</v>
      </c>
      <c r="F104" s="66"/>
      <c r="G104" s="66"/>
      <c r="H104" s="66"/>
      <c r="I104" s="27" t="s">
        <v>64</v>
      </c>
      <c r="J104" s="34">
        <v>1</v>
      </c>
      <c r="K104" s="79">
        <v>13044</v>
      </c>
      <c r="L104" s="79"/>
      <c r="M104" s="38">
        <f t="shared" si="0"/>
        <v>13044</v>
      </c>
    </row>
    <row r="105" spans="1:13" x14ac:dyDescent="0.3">
      <c r="A105" s="29" t="s">
        <v>88</v>
      </c>
      <c r="B105" s="78" t="s">
        <v>36</v>
      </c>
      <c r="C105" s="78"/>
      <c r="D105" s="78"/>
      <c r="E105" s="78"/>
      <c r="F105" s="78"/>
      <c r="G105" s="78"/>
      <c r="H105" s="22"/>
      <c r="I105" s="27"/>
      <c r="J105" s="30"/>
      <c r="K105" s="67">
        <v>261557.28</v>
      </c>
      <c r="L105" s="67"/>
      <c r="M105" s="38"/>
    </row>
    <row r="106" spans="1:13" x14ac:dyDescent="0.3">
      <c r="A106" s="29"/>
      <c r="B106" s="76"/>
      <c r="C106" s="76"/>
      <c r="D106" s="76"/>
      <c r="E106" s="66" t="s">
        <v>89</v>
      </c>
      <c r="F106" s="66"/>
      <c r="G106" s="66"/>
      <c r="H106" s="66"/>
      <c r="I106" s="27" t="s">
        <v>79</v>
      </c>
      <c r="J106" s="34">
        <v>12</v>
      </c>
      <c r="K106" s="67">
        <v>261557.28</v>
      </c>
      <c r="L106" s="67"/>
      <c r="M106" s="38">
        <f t="shared" si="0"/>
        <v>21796.44</v>
      </c>
    </row>
    <row r="107" spans="1:13" x14ac:dyDescent="0.3">
      <c r="A107" s="29" t="s">
        <v>90</v>
      </c>
      <c r="B107" s="78" t="s">
        <v>91</v>
      </c>
      <c r="C107" s="78"/>
      <c r="D107" s="78"/>
      <c r="E107" s="78"/>
      <c r="F107" s="78"/>
      <c r="G107" s="78"/>
      <c r="H107" s="22"/>
      <c r="I107" s="27"/>
      <c r="J107" s="30"/>
      <c r="K107" s="67">
        <v>225115</v>
      </c>
      <c r="L107" s="67"/>
      <c r="M107" s="23"/>
    </row>
    <row r="108" spans="1:13" x14ac:dyDescent="0.3">
      <c r="A108" s="29" t="s">
        <v>92</v>
      </c>
      <c r="B108" s="78" t="s">
        <v>93</v>
      </c>
      <c r="C108" s="78"/>
      <c r="D108" s="78"/>
      <c r="E108" s="78"/>
      <c r="F108" s="78"/>
      <c r="G108" s="78"/>
      <c r="H108" s="22"/>
      <c r="I108" s="27"/>
      <c r="J108" s="30"/>
      <c r="K108" s="67">
        <v>4039</v>
      </c>
      <c r="L108" s="67"/>
      <c r="M108" s="38"/>
    </row>
    <row r="109" spans="1:13" x14ac:dyDescent="0.3">
      <c r="A109" s="29" t="s">
        <v>94</v>
      </c>
      <c r="B109" s="76"/>
      <c r="C109" s="76"/>
      <c r="D109" s="76"/>
      <c r="E109" s="66" t="s">
        <v>95</v>
      </c>
      <c r="F109" s="66"/>
      <c r="G109" s="66"/>
      <c r="H109" s="66"/>
      <c r="I109" s="27" t="s">
        <v>62</v>
      </c>
      <c r="J109" s="34">
        <v>1</v>
      </c>
      <c r="K109" s="67">
        <v>4039</v>
      </c>
      <c r="L109" s="67"/>
      <c r="M109" s="38">
        <f t="shared" si="0"/>
        <v>4039</v>
      </c>
    </row>
    <row r="110" spans="1:13" x14ac:dyDescent="0.3">
      <c r="A110" s="29" t="s">
        <v>96</v>
      </c>
      <c r="B110" s="78" t="s">
        <v>97</v>
      </c>
      <c r="C110" s="78"/>
      <c r="D110" s="78"/>
      <c r="E110" s="78"/>
      <c r="F110" s="78"/>
      <c r="G110" s="78"/>
      <c r="H110" s="22"/>
      <c r="I110" s="27"/>
      <c r="J110" s="30"/>
      <c r="K110" s="67">
        <v>121132</v>
      </c>
      <c r="L110" s="67"/>
      <c r="M110" s="38"/>
    </row>
    <row r="111" spans="1:13" x14ac:dyDescent="0.3">
      <c r="A111" s="29" t="s">
        <v>94</v>
      </c>
      <c r="B111" s="76"/>
      <c r="C111" s="76"/>
      <c r="D111" s="76"/>
      <c r="E111" s="66" t="s">
        <v>149</v>
      </c>
      <c r="F111" s="66"/>
      <c r="G111" s="66"/>
      <c r="H111" s="66"/>
      <c r="I111" s="27" t="s">
        <v>62</v>
      </c>
      <c r="J111" s="30">
        <v>1</v>
      </c>
      <c r="K111" s="67">
        <v>98721</v>
      </c>
      <c r="L111" s="67"/>
      <c r="M111" s="38">
        <f t="shared" si="0"/>
        <v>98721</v>
      </c>
    </row>
    <row r="112" spans="1:13" x14ac:dyDescent="0.3">
      <c r="A112" s="29" t="s">
        <v>94</v>
      </c>
      <c r="B112" s="76"/>
      <c r="C112" s="76"/>
      <c r="D112" s="76"/>
      <c r="E112" s="66" t="s">
        <v>98</v>
      </c>
      <c r="F112" s="66"/>
      <c r="G112" s="66"/>
      <c r="H112" s="66"/>
      <c r="I112" s="27" t="s">
        <v>69</v>
      </c>
      <c r="J112" s="34">
        <v>16</v>
      </c>
      <c r="K112" s="67">
        <v>22411</v>
      </c>
      <c r="L112" s="67"/>
      <c r="M112" s="38">
        <f t="shared" si="0"/>
        <v>1400.6875</v>
      </c>
    </row>
    <row r="113" spans="1:13" x14ac:dyDescent="0.3">
      <c r="A113" s="29" t="s">
        <v>150</v>
      </c>
      <c r="B113" s="78" t="s">
        <v>44</v>
      </c>
      <c r="C113" s="78"/>
      <c r="D113" s="78"/>
      <c r="E113" s="78"/>
      <c r="F113" s="78"/>
      <c r="G113" s="78"/>
      <c r="H113" s="22"/>
      <c r="I113" s="27"/>
      <c r="J113" s="30"/>
      <c r="K113" s="67">
        <v>25831</v>
      </c>
      <c r="L113" s="67"/>
      <c r="M113" s="38"/>
    </row>
    <row r="114" spans="1:13" x14ac:dyDescent="0.3">
      <c r="A114" s="29" t="s">
        <v>94</v>
      </c>
      <c r="B114" s="76"/>
      <c r="C114" s="76"/>
      <c r="D114" s="76"/>
      <c r="E114" s="66" t="s">
        <v>151</v>
      </c>
      <c r="F114" s="66"/>
      <c r="G114" s="66"/>
      <c r="H114" s="66"/>
      <c r="I114" s="27" t="s">
        <v>64</v>
      </c>
      <c r="J114" s="30">
        <v>1</v>
      </c>
      <c r="K114" s="67">
        <v>25831</v>
      </c>
      <c r="L114" s="67"/>
      <c r="M114" s="38">
        <f t="shared" si="0"/>
        <v>25831</v>
      </c>
    </row>
    <row r="115" spans="1:13" x14ac:dyDescent="0.3">
      <c r="A115" s="29" t="s">
        <v>99</v>
      </c>
      <c r="B115" s="78" t="s">
        <v>100</v>
      </c>
      <c r="C115" s="78"/>
      <c r="D115" s="78"/>
      <c r="E115" s="78"/>
      <c r="F115" s="78"/>
      <c r="G115" s="78"/>
      <c r="H115" s="22"/>
      <c r="I115" s="27"/>
      <c r="J115" s="30"/>
      <c r="K115" s="67">
        <v>23747</v>
      </c>
      <c r="L115" s="67"/>
      <c r="M115" s="38"/>
    </row>
    <row r="116" spans="1:13" x14ac:dyDescent="0.3">
      <c r="A116" s="29" t="s">
        <v>101</v>
      </c>
      <c r="B116" s="78" t="s">
        <v>102</v>
      </c>
      <c r="C116" s="78"/>
      <c r="D116" s="78"/>
      <c r="E116" s="78"/>
      <c r="F116" s="78"/>
      <c r="G116" s="78"/>
      <c r="H116" s="22"/>
      <c r="I116" s="27"/>
      <c r="J116" s="30"/>
      <c r="K116" s="67">
        <v>13604</v>
      </c>
      <c r="L116" s="67"/>
      <c r="M116" s="38"/>
    </row>
    <row r="117" spans="1:13" x14ac:dyDescent="0.3">
      <c r="A117" s="29" t="s">
        <v>94</v>
      </c>
      <c r="B117" s="76"/>
      <c r="C117" s="76"/>
      <c r="D117" s="76"/>
      <c r="E117" s="66" t="s">
        <v>103</v>
      </c>
      <c r="F117" s="66"/>
      <c r="G117" s="66"/>
      <c r="H117" s="66"/>
      <c r="I117" s="27" t="s">
        <v>62</v>
      </c>
      <c r="J117" s="34">
        <v>4</v>
      </c>
      <c r="K117" s="67">
        <v>13604</v>
      </c>
      <c r="L117" s="67"/>
      <c r="M117" s="38">
        <f t="shared" si="0"/>
        <v>3401</v>
      </c>
    </row>
    <row r="118" spans="1:13" x14ac:dyDescent="0.3">
      <c r="A118" s="29" t="s">
        <v>104</v>
      </c>
      <c r="B118" s="78" t="s">
        <v>105</v>
      </c>
      <c r="C118" s="78"/>
      <c r="D118" s="78"/>
      <c r="E118" s="78"/>
      <c r="F118" s="78"/>
      <c r="G118" s="78"/>
      <c r="H118" s="22"/>
      <c r="I118" s="27"/>
      <c r="J118" s="30"/>
      <c r="K118" s="67">
        <v>10143</v>
      </c>
      <c r="L118" s="67"/>
      <c r="M118" s="38"/>
    </row>
    <row r="119" spans="1:13" ht="36.6" customHeight="1" x14ac:dyDescent="0.3">
      <c r="A119" s="29" t="s">
        <v>94</v>
      </c>
      <c r="B119" s="76"/>
      <c r="C119" s="76"/>
      <c r="D119" s="76"/>
      <c r="E119" s="66" t="s">
        <v>106</v>
      </c>
      <c r="F119" s="66"/>
      <c r="G119" s="66"/>
      <c r="H119" s="66"/>
      <c r="I119" s="27"/>
      <c r="J119" s="34">
        <v>21.2</v>
      </c>
      <c r="K119" s="67">
        <v>10143</v>
      </c>
      <c r="L119" s="67"/>
      <c r="M119" s="38">
        <f t="shared" si="0"/>
        <v>478.44339622641513</v>
      </c>
    </row>
    <row r="120" spans="1:13" x14ac:dyDescent="0.3">
      <c r="A120" s="29" t="s">
        <v>107</v>
      </c>
      <c r="B120" s="78" t="s">
        <v>108</v>
      </c>
      <c r="C120" s="78"/>
      <c r="D120" s="78"/>
      <c r="E120" s="78"/>
      <c r="F120" s="78"/>
      <c r="G120" s="78"/>
      <c r="H120" s="22"/>
      <c r="I120" s="27"/>
      <c r="J120" s="30"/>
      <c r="K120" s="67">
        <v>50366</v>
      </c>
      <c r="L120" s="67"/>
      <c r="M120" s="38"/>
    </row>
    <row r="121" spans="1:13" x14ac:dyDescent="0.3">
      <c r="A121" s="29" t="s">
        <v>94</v>
      </c>
      <c r="B121" s="76"/>
      <c r="C121" s="76"/>
      <c r="D121" s="76"/>
      <c r="E121" s="66" t="s">
        <v>152</v>
      </c>
      <c r="F121" s="66"/>
      <c r="G121" s="66"/>
      <c r="H121" s="66"/>
      <c r="I121" s="27" t="s">
        <v>62</v>
      </c>
      <c r="J121" s="34">
        <v>1</v>
      </c>
      <c r="K121" s="67">
        <v>40351</v>
      </c>
      <c r="L121" s="67"/>
      <c r="M121" s="38">
        <f t="shared" si="0"/>
        <v>40351</v>
      </c>
    </row>
    <row r="122" spans="1:13" x14ac:dyDescent="0.3">
      <c r="A122" s="29" t="s">
        <v>94</v>
      </c>
      <c r="B122" s="76"/>
      <c r="C122" s="76"/>
      <c r="D122" s="76"/>
      <c r="E122" s="66" t="s">
        <v>109</v>
      </c>
      <c r="F122" s="66"/>
      <c r="G122" s="66"/>
      <c r="H122" s="66"/>
      <c r="I122" s="27" t="s">
        <v>62</v>
      </c>
      <c r="J122" s="34">
        <v>1</v>
      </c>
      <c r="K122" s="67">
        <v>4039</v>
      </c>
      <c r="L122" s="67"/>
      <c r="M122" s="38">
        <f t="shared" si="0"/>
        <v>4039</v>
      </c>
    </row>
    <row r="123" spans="1:13" x14ac:dyDescent="0.3">
      <c r="A123" s="29" t="s">
        <v>94</v>
      </c>
      <c r="B123" s="76"/>
      <c r="C123" s="76"/>
      <c r="D123" s="76"/>
      <c r="E123" s="66" t="s">
        <v>110</v>
      </c>
      <c r="F123" s="66"/>
      <c r="G123" s="66"/>
      <c r="H123" s="66"/>
      <c r="I123" s="27" t="s">
        <v>62</v>
      </c>
      <c r="J123" s="34">
        <v>1</v>
      </c>
      <c r="K123" s="67">
        <v>5976</v>
      </c>
      <c r="L123" s="67"/>
      <c r="M123" s="38">
        <f>K123/J123</f>
        <v>5976</v>
      </c>
    </row>
    <row r="124" spans="1:13" x14ac:dyDescent="0.3">
      <c r="A124" s="29" t="s">
        <v>111</v>
      </c>
      <c r="B124" s="78" t="s">
        <v>46</v>
      </c>
      <c r="C124" s="78"/>
      <c r="D124" s="78"/>
      <c r="E124" s="78"/>
      <c r="F124" s="78"/>
      <c r="G124" s="78"/>
      <c r="H124" s="22"/>
      <c r="I124" s="27"/>
      <c r="J124" s="30"/>
      <c r="K124" s="67">
        <f>K125+K127+K129</f>
        <v>216415.44</v>
      </c>
      <c r="L124" s="67"/>
      <c r="M124" s="38"/>
    </row>
    <row r="125" spans="1:13" x14ac:dyDescent="0.3">
      <c r="A125" s="29" t="s">
        <v>112</v>
      </c>
      <c r="B125" s="78" t="s">
        <v>113</v>
      </c>
      <c r="C125" s="78"/>
      <c r="D125" s="78"/>
      <c r="E125" s="78"/>
      <c r="F125" s="78"/>
      <c r="G125" s="78"/>
      <c r="H125" s="22"/>
      <c r="I125" s="27"/>
      <c r="J125" s="30"/>
      <c r="K125" s="67">
        <f>K126</f>
        <v>11296.56</v>
      </c>
      <c r="L125" s="67"/>
      <c r="M125" s="38"/>
    </row>
    <row r="126" spans="1:13" x14ac:dyDescent="0.3">
      <c r="A126" s="29"/>
      <c r="B126" s="76"/>
      <c r="C126" s="76"/>
      <c r="D126" s="76"/>
      <c r="E126" s="66" t="s">
        <v>114</v>
      </c>
      <c r="F126" s="66"/>
      <c r="G126" s="66"/>
      <c r="H126" s="66"/>
      <c r="I126" s="27" t="s">
        <v>79</v>
      </c>
      <c r="J126" s="30">
        <v>12</v>
      </c>
      <c r="K126" s="67">
        <v>11296.56</v>
      </c>
      <c r="L126" s="67"/>
      <c r="M126" s="38">
        <f t="shared" si="0"/>
        <v>941.38</v>
      </c>
    </row>
    <row r="127" spans="1:13" x14ac:dyDescent="0.3">
      <c r="A127" s="29" t="s">
        <v>115</v>
      </c>
      <c r="B127" s="78" t="s">
        <v>116</v>
      </c>
      <c r="C127" s="78"/>
      <c r="D127" s="78"/>
      <c r="E127" s="78"/>
      <c r="F127" s="78"/>
      <c r="G127" s="78"/>
      <c r="H127" s="22"/>
      <c r="I127" s="27"/>
      <c r="J127" s="30"/>
      <c r="K127" s="67">
        <v>177269.52</v>
      </c>
      <c r="L127" s="67"/>
      <c r="M127" s="38"/>
    </row>
    <row r="128" spans="1:13" x14ac:dyDescent="0.3">
      <c r="A128" s="29"/>
      <c r="B128" s="76"/>
      <c r="C128" s="76"/>
      <c r="D128" s="76"/>
      <c r="E128" s="66" t="s">
        <v>117</v>
      </c>
      <c r="F128" s="66"/>
      <c r="G128" s="66"/>
      <c r="H128" s="66"/>
      <c r="I128" s="27" t="s">
        <v>79</v>
      </c>
      <c r="J128" s="30">
        <v>12</v>
      </c>
      <c r="K128" s="67">
        <v>177269.52</v>
      </c>
      <c r="L128" s="67"/>
      <c r="M128" s="38">
        <f t="shared" ref="M128" si="1">K128/J128</f>
        <v>14772.46</v>
      </c>
    </row>
    <row r="129" spans="1:13" x14ac:dyDescent="0.3">
      <c r="A129" s="29" t="s">
        <v>118</v>
      </c>
      <c r="B129" s="78" t="s">
        <v>119</v>
      </c>
      <c r="C129" s="78"/>
      <c r="D129" s="78"/>
      <c r="E129" s="78"/>
      <c r="F129" s="78"/>
      <c r="G129" s="78"/>
      <c r="H129" s="22"/>
      <c r="I129" s="27"/>
      <c r="J129" s="30"/>
      <c r="K129" s="67">
        <f>K130</f>
        <v>27849.360000000001</v>
      </c>
      <c r="L129" s="67"/>
      <c r="M129" s="38"/>
    </row>
    <row r="130" spans="1:13" x14ac:dyDescent="0.3">
      <c r="A130" s="29"/>
      <c r="B130" s="76"/>
      <c r="C130" s="76"/>
      <c r="D130" s="76"/>
      <c r="E130" s="66" t="s">
        <v>120</v>
      </c>
      <c r="F130" s="66"/>
      <c r="G130" s="66"/>
      <c r="H130" s="66"/>
      <c r="I130" s="27" t="s">
        <v>79</v>
      </c>
      <c r="J130" s="30">
        <v>12</v>
      </c>
      <c r="K130" s="79">
        <v>27849.360000000001</v>
      </c>
      <c r="L130" s="79"/>
      <c r="M130" s="38">
        <f>K130/J130</f>
        <v>2320.7800000000002</v>
      </c>
    </row>
    <row r="131" spans="1:13" s="40" customFormat="1" ht="17.399999999999999" x14ac:dyDescent="0.35">
      <c r="A131" s="39"/>
      <c r="B131" s="78" t="s">
        <v>47</v>
      </c>
      <c r="C131" s="78"/>
      <c r="D131" s="78"/>
      <c r="E131" s="78"/>
      <c r="F131" s="78"/>
      <c r="G131" s="78"/>
      <c r="H131" s="22"/>
      <c r="I131" s="27"/>
      <c r="J131" s="30"/>
      <c r="K131" s="79">
        <f>K132</f>
        <v>239813.41</v>
      </c>
      <c r="L131" s="79"/>
      <c r="M131" s="38"/>
    </row>
    <row r="132" spans="1:13" s="40" customFormat="1" ht="17.399999999999999" x14ac:dyDescent="0.35">
      <c r="A132" s="23"/>
      <c r="B132" s="76"/>
      <c r="C132" s="76"/>
      <c r="D132" s="76"/>
      <c r="E132" s="66" t="s">
        <v>121</v>
      </c>
      <c r="F132" s="66"/>
      <c r="G132" s="66"/>
      <c r="H132" s="66"/>
      <c r="I132" s="27" t="s">
        <v>79</v>
      </c>
      <c r="J132" s="30">
        <v>12</v>
      </c>
      <c r="K132" s="79">
        <v>239813.41</v>
      </c>
      <c r="L132" s="79"/>
      <c r="M132" s="38">
        <f>K132/J132</f>
        <v>19984.450833333332</v>
      </c>
    </row>
    <row r="133" spans="1:13" s="40" customFormat="1" ht="17.399999999999999" x14ac:dyDescent="0.35">
      <c r="A133" s="23"/>
      <c r="B133" s="78" t="s">
        <v>48</v>
      </c>
      <c r="C133" s="78"/>
      <c r="D133" s="78"/>
      <c r="E133" s="78"/>
      <c r="F133" s="78"/>
      <c r="G133" s="78"/>
      <c r="H133" s="22"/>
      <c r="I133" s="27"/>
      <c r="J133" s="30"/>
      <c r="K133" s="79">
        <f>K134</f>
        <v>115857.60000000001</v>
      </c>
      <c r="L133" s="79"/>
      <c r="M133" s="38"/>
    </row>
    <row r="134" spans="1:13" s="40" customFormat="1" ht="17.399999999999999" x14ac:dyDescent="0.35">
      <c r="A134" s="23"/>
      <c r="B134" s="76"/>
      <c r="C134" s="76"/>
      <c r="D134" s="76"/>
      <c r="E134" s="66" t="s">
        <v>122</v>
      </c>
      <c r="F134" s="66"/>
      <c r="G134" s="66"/>
      <c r="H134" s="66"/>
      <c r="I134" s="27" t="s">
        <v>79</v>
      </c>
      <c r="J134" s="30">
        <v>12</v>
      </c>
      <c r="K134" s="79">
        <v>115857.60000000001</v>
      </c>
      <c r="L134" s="79"/>
      <c r="M134" s="38">
        <f>K134/J134</f>
        <v>9654.8000000000011</v>
      </c>
    </row>
    <row r="135" spans="1:13" s="40" customFormat="1" ht="17.399999999999999" x14ac:dyDescent="0.35">
      <c r="A135" s="23"/>
      <c r="B135" s="78" t="s">
        <v>49</v>
      </c>
      <c r="C135" s="78"/>
      <c r="D135" s="78"/>
      <c r="E135" s="78"/>
      <c r="F135" s="78"/>
      <c r="G135" s="78"/>
      <c r="H135" s="22"/>
      <c r="I135" s="27"/>
      <c r="J135" s="30"/>
      <c r="K135" s="67">
        <f>K136</f>
        <v>0</v>
      </c>
      <c r="L135" s="67"/>
      <c r="M135" s="38"/>
    </row>
    <row r="136" spans="1:13" s="40" customFormat="1" ht="17.399999999999999" x14ac:dyDescent="0.35">
      <c r="A136" s="23"/>
      <c r="B136" s="76"/>
      <c r="C136" s="76"/>
      <c r="D136" s="76"/>
      <c r="E136" s="66" t="s">
        <v>123</v>
      </c>
      <c r="F136" s="66"/>
      <c r="G136" s="66"/>
      <c r="H136" s="66"/>
      <c r="I136" s="27" t="s">
        <v>79</v>
      </c>
      <c r="J136" s="30">
        <v>12</v>
      </c>
      <c r="K136" s="67">
        <v>0</v>
      </c>
      <c r="L136" s="67"/>
      <c r="M136" s="38">
        <f>K136/J136</f>
        <v>0</v>
      </c>
    </row>
    <row r="137" spans="1:13" s="40" customFormat="1" ht="17.399999999999999" x14ac:dyDescent="0.35">
      <c r="A137" s="39"/>
      <c r="B137" s="80" t="s">
        <v>50</v>
      </c>
      <c r="C137" s="80"/>
      <c r="D137" s="80"/>
      <c r="E137" s="81">
        <f>I54</f>
        <v>1456273.04</v>
      </c>
      <c r="F137" s="81"/>
      <c r="G137" s="81"/>
      <c r="H137" s="81"/>
      <c r="I137" s="81"/>
      <c r="J137" s="81"/>
      <c r="K137" s="81"/>
      <c r="L137" s="81"/>
      <c r="M137" s="38"/>
    </row>
    <row r="138" spans="1:13" s="40" customFormat="1" ht="17.399999999999999" x14ac:dyDescent="0.35">
      <c r="A138" s="1"/>
      <c r="B138" s="1"/>
      <c r="C138" s="41" t="s">
        <v>124</v>
      </c>
      <c r="D138" s="41"/>
      <c r="E138" s="41"/>
      <c r="F138" s="41"/>
      <c r="G138" s="41"/>
      <c r="H138" s="41"/>
      <c r="I138" s="41"/>
      <c r="J138" s="41" t="s">
        <v>125</v>
      </c>
      <c r="K138" s="1"/>
      <c r="L138" s="1"/>
      <c r="M138" s="1"/>
    </row>
  </sheetData>
  <mergeCells count="319">
    <mergeCell ref="K125:L125"/>
    <mergeCell ref="B119:D119"/>
    <mergeCell ref="E119:H119"/>
    <mergeCell ref="K119:L119"/>
    <mergeCell ref="B120:G120"/>
    <mergeCell ref="B116:G116"/>
    <mergeCell ref="K116:L116"/>
    <mergeCell ref="B117:D117"/>
    <mergeCell ref="E117:H117"/>
    <mergeCell ref="K117:L117"/>
    <mergeCell ref="I47:K47"/>
    <mergeCell ref="E132:H132"/>
    <mergeCell ref="B133:G133"/>
    <mergeCell ref="B134:D134"/>
    <mergeCell ref="E134:H134"/>
    <mergeCell ref="B128:D128"/>
    <mergeCell ref="E128:H128"/>
    <mergeCell ref="K128:L128"/>
    <mergeCell ref="B129:G129"/>
    <mergeCell ref="K129:L129"/>
    <mergeCell ref="B130:D130"/>
    <mergeCell ref="E130:H130"/>
    <mergeCell ref="K130:L130"/>
    <mergeCell ref="B123:D123"/>
    <mergeCell ref="E123:H123"/>
    <mergeCell ref="K123:L123"/>
    <mergeCell ref="B124:G124"/>
    <mergeCell ref="K124:L124"/>
    <mergeCell ref="B125:G125"/>
    <mergeCell ref="K106:L106"/>
    <mergeCell ref="B107:G107"/>
    <mergeCell ref="K107:L107"/>
    <mergeCell ref="B108:G108"/>
    <mergeCell ref="K108:L108"/>
    <mergeCell ref="B109:D109"/>
    <mergeCell ref="E109:H109"/>
    <mergeCell ref="K109:L109"/>
    <mergeCell ref="B106:D106"/>
    <mergeCell ref="E106:H106"/>
    <mergeCell ref="K103:L103"/>
    <mergeCell ref="B104:D104"/>
    <mergeCell ref="E104:H104"/>
    <mergeCell ref="K104:L104"/>
    <mergeCell ref="B105:G105"/>
    <mergeCell ref="K105:L105"/>
    <mergeCell ref="E99:H99"/>
    <mergeCell ref="K99:L99"/>
    <mergeCell ref="B100:D100"/>
    <mergeCell ref="E100:H100"/>
    <mergeCell ref="K100:L100"/>
    <mergeCell ref="B101:G101"/>
    <mergeCell ref="K101:L101"/>
    <mergeCell ref="B102:D102"/>
    <mergeCell ref="E102:H102"/>
    <mergeCell ref="K102:L102"/>
    <mergeCell ref="B103:G103"/>
    <mergeCell ref="B90:D90"/>
    <mergeCell ref="E90:H90"/>
    <mergeCell ref="K90:L90"/>
    <mergeCell ref="E84:H84"/>
    <mergeCell ref="K84:L84"/>
    <mergeCell ref="B85:D85"/>
    <mergeCell ref="E85:H85"/>
    <mergeCell ref="K85:L85"/>
    <mergeCell ref="B86:D86"/>
    <mergeCell ref="E86:H86"/>
    <mergeCell ref="K86:L86"/>
    <mergeCell ref="B87:D87"/>
    <mergeCell ref="E87:H87"/>
    <mergeCell ref="K87:L87"/>
    <mergeCell ref="B88:D88"/>
    <mergeCell ref="K77:L77"/>
    <mergeCell ref="B78:D78"/>
    <mergeCell ref="E78:H78"/>
    <mergeCell ref="K78:L78"/>
    <mergeCell ref="E88:H88"/>
    <mergeCell ref="K88:L88"/>
    <mergeCell ref="B89:D89"/>
    <mergeCell ref="E89:H89"/>
    <mergeCell ref="K89:L89"/>
    <mergeCell ref="E72:H72"/>
    <mergeCell ref="K72:L72"/>
    <mergeCell ref="B73:D73"/>
    <mergeCell ref="E73:H73"/>
    <mergeCell ref="K73:L73"/>
    <mergeCell ref="B74:G74"/>
    <mergeCell ref="K74:L74"/>
    <mergeCell ref="B68:D68"/>
    <mergeCell ref="E68:H68"/>
    <mergeCell ref="K68:L68"/>
    <mergeCell ref="B69:D69"/>
    <mergeCell ref="E69:H69"/>
    <mergeCell ref="K69:L69"/>
    <mergeCell ref="B71:D71"/>
    <mergeCell ref="E71:H71"/>
    <mergeCell ref="K71:L71"/>
    <mergeCell ref="B72:D72"/>
    <mergeCell ref="B66:D66"/>
    <mergeCell ref="E66:H66"/>
    <mergeCell ref="K66:L66"/>
    <mergeCell ref="B67:D67"/>
    <mergeCell ref="E67:H67"/>
    <mergeCell ref="K67:L67"/>
    <mergeCell ref="B64:D64"/>
    <mergeCell ref="E64:H64"/>
    <mergeCell ref="K64:L64"/>
    <mergeCell ref="B65:D65"/>
    <mergeCell ref="E65:H65"/>
    <mergeCell ref="K65:L65"/>
    <mergeCell ref="B62:D62"/>
    <mergeCell ref="E62:H62"/>
    <mergeCell ref="K62:L62"/>
    <mergeCell ref="B63:D63"/>
    <mergeCell ref="E63:H63"/>
    <mergeCell ref="K63:L63"/>
    <mergeCell ref="B59:G59"/>
    <mergeCell ref="K59:L59"/>
    <mergeCell ref="B60:G60"/>
    <mergeCell ref="K60:L60"/>
    <mergeCell ref="B61:D61"/>
    <mergeCell ref="E61:H61"/>
    <mergeCell ref="K61:L61"/>
    <mergeCell ref="K136:L136"/>
    <mergeCell ref="B137:D137"/>
    <mergeCell ref="B136:D136"/>
    <mergeCell ref="E136:H136"/>
    <mergeCell ref="E137:L137"/>
    <mergeCell ref="K133:L133"/>
    <mergeCell ref="K134:L134"/>
    <mergeCell ref="K135:L135"/>
    <mergeCell ref="B135:G135"/>
    <mergeCell ref="B131:G131"/>
    <mergeCell ref="K131:L131"/>
    <mergeCell ref="K132:L132"/>
    <mergeCell ref="B132:D132"/>
    <mergeCell ref="B127:G127"/>
    <mergeCell ref="K127:L127"/>
    <mergeCell ref="B126:D126"/>
    <mergeCell ref="E126:H126"/>
    <mergeCell ref="K126:L126"/>
    <mergeCell ref="B122:D122"/>
    <mergeCell ref="E122:H122"/>
    <mergeCell ref="K122:L122"/>
    <mergeCell ref="B118:G118"/>
    <mergeCell ref="K118:L118"/>
    <mergeCell ref="B114:D114"/>
    <mergeCell ref="E114:H114"/>
    <mergeCell ref="B110:G110"/>
    <mergeCell ref="K110:L110"/>
    <mergeCell ref="B111:D111"/>
    <mergeCell ref="E111:H111"/>
    <mergeCell ref="K111:L111"/>
    <mergeCell ref="B112:D112"/>
    <mergeCell ref="E112:H112"/>
    <mergeCell ref="K112:L112"/>
    <mergeCell ref="B113:G113"/>
    <mergeCell ref="K113:L113"/>
    <mergeCell ref="K120:L120"/>
    <mergeCell ref="B121:D121"/>
    <mergeCell ref="E121:H121"/>
    <mergeCell ref="K121:L121"/>
    <mergeCell ref="K114:L114"/>
    <mergeCell ref="B115:G115"/>
    <mergeCell ref="K115:L115"/>
    <mergeCell ref="B98:D98"/>
    <mergeCell ref="E98:H98"/>
    <mergeCell ref="K98:L98"/>
    <mergeCell ref="B99:D99"/>
    <mergeCell ref="B95:D95"/>
    <mergeCell ref="E95:H95"/>
    <mergeCell ref="B91:D91"/>
    <mergeCell ref="E91:H91"/>
    <mergeCell ref="K91:L91"/>
    <mergeCell ref="B92:D92"/>
    <mergeCell ref="K95:L95"/>
    <mergeCell ref="B96:D96"/>
    <mergeCell ref="E96:H96"/>
    <mergeCell ref="K96:L96"/>
    <mergeCell ref="B97:D97"/>
    <mergeCell ref="E97:H97"/>
    <mergeCell ref="K97:L97"/>
    <mergeCell ref="E92:H92"/>
    <mergeCell ref="K92:L92"/>
    <mergeCell ref="B93:G93"/>
    <mergeCell ref="K93:L93"/>
    <mergeCell ref="B94:D94"/>
    <mergeCell ref="E94:H94"/>
    <mergeCell ref="K94:L94"/>
    <mergeCell ref="B83:D83"/>
    <mergeCell ref="E83:H83"/>
    <mergeCell ref="K83:L83"/>
    <mergeCell ref="B84:D84"/>
    <mergeCell ref="B79:D79"/>
    <mergeCell ref="E79:H79"/>
    <mergeCell ref="K79:L79"/>
    <mergeCell ref="B80:D80"/>
    <mergeCell ref="B75:D75"/>
    <mergeCell ref="E75:H75"/>
    <mergeCell ref="K75:L75"/>
    <mergeCell ref="B76:D76"/>
    <mergeCell ref="E80:H80"/>
    <mergeCell ref="K80:L80"/>
    <mergeCell ref="B81:D81"/>
    <mergeCell ref="E81:H81"/>
    <mergeCell ref="K81:L81"/>
    <mergeCell ref="B82:D82"/>
    <mergeCell ref="E82:H82"/>
    <mergeCell ref="K82:L82"/>
    <mergeCell ref="E76:H76"/>
    <mergeCell ref="K76:L76"/>
    <mergeCell ref="B77:D77"/>
    <mergeCell ref="E77:H77"/>
    <mergeCell ref="N69:Q69"/>
    <mergeCell ref="T69:U69"/>
    <mergeCell ref="B70:D70"/>
    <mergeCell ref="E70:H70"/>
    <mergeCell ref="K70:L70"/>
    <mergeCell ref="N67:Q67"/>
    <mergeCell ref="T67:U67"/>
    <mergeCell ref="N68:Q68"/>
    <mergeCell ref="T68:U68"/>
    <mergeCell ref="N65:Q65"/>
    <mergeCell ref="T65:U65"/>
    <mergeCell ref="N66:Q66"/>
    <mergeCell ref="T66:U66"/>
    <mergeCell ref="N63:Q63"/>
    <mergeCell ref="T63:U63"/>
    <mergeCell ref="N64:Q64"/>
    <mergeCell ref="T64:U64"/>
    <mergeCell ref="N61:Q61"/>
    <mergeCell ref="T61:U61"/>
    <mergeCell ref="N62:Q62"/>
    <mergeCell ref="T62:U62"/>
    <mergeCell ref="B58:D58"/>
    <mergeCell ref="E58:H58"/>
    <mergeCell ref="K58:L58"/>
    <mergeCell ref="B52:H52"/>
    <mergeCell ref="I52:K52"/>
    <mergeCell ref="B53:H53"/>
    <mergeCell ref="I53:K53"/>
    <mergeCell ref="B54:H54"/>
    <mergeCell ref="I54:K54"/>
    <mergeCell ref="B49:H49"/>
    <mergeCell ref="I49:K49"/>
    <mergeCell ref="B50:H50"/>
    <mergeCell ref="I50:J50"/>
    <mergeCell ref="B51:H51"/>
    <mergeCell ref="I51:K51"/>
    <mergeCell ref="B46:H46"/>
    <mergeCell ref="I46:J46"/>
    <mergeCell ref="B47:H47"/>
    <mergeCell ref="B48:H48"/>
    <mergeCell ref="I48:K48"/>
    <mergeCell ref="B43:H43"/>
    <mergeCell ref="I43:K43"/>
    <mergeCell ref="B44:H44"/>
    <mergeCell ref="I44:K44"/>
    <mergeCell ref="B45:H45"/>
    <mergeCell ref="I45:J45"/>
    <mergeCell ref="B40:H40"/>
    <mergeCell ref="I40:K40"/>
    <mergeCell ref="B41:H41"/>
    <mergeCell ref="I41:K41"/>
    <mergeCell ref="B42:H42"/>
    <mergeCell ref="I42:K42"/>
    <mergeCell ref="B37:H37"/>
    <mergeCell ref="I37:K37"/>
    <mergeCell ref="B38:H38"/>
    <mergeCell ref="I38:K38"/>
    <mergeCell ref="B39:H39"/>
    <mergeCell ref="I39:K39"/>
    <mergeCell ref="B34:H34"/>
    <mergeCell ref="I34:K34"/>
    <mergeCell ref="B35:H35"/>
    <mergeCell ref="I35:K35"/>
    <mergeCell ref="B36:H36"/>
    <mergeCell ref="I36:K36"/>
    <mergeCell ref="B31:H31"/>
    <mergeCell ref="I31:K31"/>
    <mergeCell ref="B32:G32"/>
    <mergeCell ref="I32:K32"/>
    <mergeCell ref="B33:H33"/>
    <mergeCell ref="I33:K33"/>
    <mergeCell ref="C24:H24"/>
    <mergeCell ref="I24:J24"/>
    <mergeCell ref="C25:H25"/>
    <mergeCell ref="I25:J25"/>
    <mergeCell ref="C26:H26"/>
    <mergeCell ref="I26:J26"/>
    <mergeCell ref="C22:H22"/>
    <mergeCell ref="I22:J22"/>
    <mergeCell ref="C23:H23"/>
    <mergeCell ref="I23:J23"/>
    <mergeCell ref="C18:H18"/>
    <mergeCell ref="I18:J18"/>
    <mergeCell ref="C19:H19"/>
    <mergeCell ref="I19:J19"/>
    <mergeCell ref="C20:H20"/>
    <mergeCell ref="I20:J20"/>
    <mergeCell ref="C17:H17"/>
    <mergeCell ref="I17:J17"/>
    <mergeCell ref="C12:H12"/>
    <mergeCell ref="I12:J12"/>
    <mergeCell ref="C13:H13"/>
    <mergeCell ref="I13:J13"/>
    <mergeCell ref="C14:H14"/>
    <mergeCell ref="I14:J14"/>
    <mergeCell ref="C21:H21"/>
    <mergeCell ref="I21:J21"/>
    <mergeCell ref="C6:F6"/>
    <mergeCell ref="C7:F7"/>
    <mergeCell ref="C10:H10"/>
    <mergeCell ref="I10:J10"/>
    <mergeCell ref="C11:H11"/>
    <mergeCell ref="I11:J11"/>
    <mergeCell ref="C15:H15"/>
    <mergeCell ref="I15:J15"/>
    <mergeCell ref="C16:H16"/>
    <mergeCell ref="I16:J16"/>
  </mergeCells>
  <pageMargins left="0.7" right="0.7" top="0.75" bottom="0.75" header="0.3" footer="0.3"/>
  <pageSetup paperSize="9" scale="5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2016-11-22T08:50:28Z</dcterms:modified>
</cp:coreProperties>
</file>